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8735" windowHeight="7815"/>
  </bookViews>
  <sheets>
    <sheet name="Hoja1" sheetId="1" r:id="rId1"/>
    <sheet name="Hoja5" sheetId="6" r:id="rId2"/>
  </sheets>
  <definedNames>
    <definedName name="_xlnm.Print_Area" localSheetId="0">Hoja1!$A$45:$I$116</definedName>
  </definedNames>
  <calcPr calcId="144525"/>
</workbook>
</file>

<file path=xl/calcChain.xml><?xml version="1.0" encoding="utf-8"?>
<calcChain xmlns="http://schemas.openxmlformats.org/spreadsheetml/2006/main">
  <c r="E16" i="1" l="1"/>
  <c r="I29" i="1" l="1"/>
  <c r="E51" i="1" l="1"/>
  <c r="E52" i="1"/>
  <c r="E53" i="1"/>
  <c r="E54" i="1"/>
  <c r="E55" i="1"/>
  <c r="E56" i="1"/>
  <c r="E58" i="1"/>
  <c r="E59" i="1"/>
  <c r="E60" i="1"/>
  <c r="E61" i="1"/>
  <c r="E62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4" i="1"/>
  <c r="E85" i="1"/>
  <c r="E86" i="1"/>
  <c r="E88" i="1"/>
  <c r="E89" i="1"/>
  <c r="E90" i="1"/>
  <c r="E91" i="1"/>
  <c r="E92" i="1"/>
  <c r="E93" i="1"/>
  <c r="E94" i="1"/>
  <c r="E96" i="1"/>
  <c r="E97" i="1"/>
  <c r="E98" i="1"/>
  <c r="E99" i="1"/>
  <c r="E100" i="1"/>
  <c r="E101" i="1"/>
  <c r="E102" i="1"/>
  <c r="E103" i="1"/>
  <c r="E104" i="1"/>
  <c r="E105" i="1"/>
  <c r="E50" i="1"/>
  <c r="E49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6" i="1"/>
  <c r="D87" i="1" l="1"/>
  <c r="E87" i="1" s="1"/>
  <c r="D64" i="1"/>
  <c r="E64" i="1" s="1"/>
  <c r="D83" i="1"/>
  <c r="E83" i="1" s="1"/>
  <c r="D95" i="1"/>
  <c r="E95" i="1" s="1"/>
  <c r="D57" i="1" l="1"/>
  <c r="E57" i="1" s="1"/>
  <c r="H106" i="1" l="1"/>
  <c r="B110" i="1" s="1"/>
  <c r="G106" i="1"/>
  <c r="B111" i="1" s="1"/>
  <c r="F106" i="1"/>
  <c r="D106" i="1"/>
  <c r="F29" i="1"/>
  <c r="B32" i="1" s="1"/>
  <c r="G29" i="1"/>
  <c r="B34" i="1" s="1"/>
  <c r="H29" i="1"/>
  <c r="B33" i="1" s="1"/>
  <c r="D29" i="1"/>
  <c r="B109" i="1" l="1"/>
  <c r="E106" i="1"/>
  <c r="B108" i="1" s="1"/>
  <c r="E29" i="1"/>
  <c r="B31" i="1" s="1"/>
  <c r="B37" i="1" s="1"/>
  <c r="B112" i="1" l="1"/>
</calcChain>
</file>

<file path=xl/sharedStrings.xml><?xml version="1.0" encoding="utf-8"?>
<sst xmlns="http://schemas.openxmlformats.org/spreadsheetml/2006/main" count="182" uniqueCount="143">
  <si>
    <t>Dependencia</t>
  </si>
  <si>
    <t>Edificio</t>
  </si>
  <si>
    <t>Ubicación</t>
  </si>
  <si>
    <t>M2</t>
  </si>
  <si>
    <t>Valor Edificio</t>
  </si>
  <si>
    <t>Valor Contenido</t>
  </si>
  <si>
    <t>Robo</t>
  </si>
  <si>
    <t>Cristales</t>
  </si>
  <si>
    <t>Rectorado</t>
  </si>
  <si>
    <t>SEDE CENTRAL</t>
  </si>
  <si>
    <t>Pinto 399- Tandil</t>
  </si>
  <si>
    <t>AMU</t>
  </si>
  <si>
    <t>Pinto 348 - Tandil</t>
  </si>
  <si>
    <t>ATUNCPBA</t>
  </si>
  <si>
    <t>IEHS</t>
  </si>
  <si>
    <t>CENTRO CULTURAL</t>
  </si>
  <si>
    <t>Irigoyen 662 - Tandil</t>
  </si>
  <si>
    <t>JARDIN ZARINI</t>
  </si>
  <si>
    <t>Arana 1539 - Tandil</t>
  </si>
  <si>
    <t>ESCUELA MEDIA "ERNESTO SABATO"</t>
  </si>
  <si>
    <t>Loberia 760 - Tandil</t>
  </si>
  <si>
    <t>ESCUELA MEDIA " ADOLFO PEREZ ESQUIVEL"</t>
  </si>
  <si>
    <t>Campus Olavarría - Avda del Valle 5737 - Olavarría</t>
  </si>
  <si>
    <t>UNIVERSIDAD BARRIAL</t>
  </si>
  <si>
    <t>Nigro 1620- Tandil</t>
  </si>
  <si>
    <t>MATERNAL ARROYITO</t>
  </si>
  <si>
    <t>Campus Tandil - Paraje Arroyo Seco - Tandil</t>
  </si>
  <si>
    <t>MATERNAL UPALALA</t>
  </si>
  <si>
    <t>Avda. del Valle 5394 - Olavarría</t>
  </si>
  <si>
    <t>AULAS COMUNES I</t>
  </si>
  <si>
    <t>Campus Tandil-Paraje Arroyo Seco Tandil</t>
  </si>
  <si>
    <t>AULAS COMUNES II</t>
  </si>
  <si>
    <t>AULAS COMUNES III</t>
  </si>
  <si>
    <t>BAR COMEDOR</t>
  </si>
  <si>
    <t>DATA CENTER</t>
  </si>
  <si>
    <t>GIMNASIO</t>
  </si>
  <si>
    <t>Dinero en transito</t>
  </si>
  <si>
    <t>Boxes</t>
  </si>
  <si>
    <t>BOXES I</t>
  </si>
  <si>
    <t>BOXES II</t>
  </si>
  <si>
    <t>Económicas</t>
  </si>
  <si>
    <t>CIENCIAS ECONOMICAS DECANATO Y AULAS</t>
  </si>
  <si>
    <t>Exactas</t>
  </si>
  <si>
    <t>CIENCIAS EXACTAS DECANATO Y AULAS</t>
  </si>
  <si>
    <t>IFIMAT</t>
  </si>
  <si>
    <t>INSTITUTO DE FISICA EXPERIMENTAL</t>
  </si>
  <si>
    <t>PLADEMA</t>
  </si>
  <si>
    <t>ISISTAN</t>
  </si>
  <si>
    <t>Humanas</t>
  </si>
  <si>
    <t>CIENCIAS HUMANAS DECANATO Y AULAS</t>
  </si>
  <si>
    <t>Veterinarias</t>
  </si>
  <si>
    <t>DECANATO DE VETERINARIAS</t>
  </si>
  <si>
    <t>Bueno</t>
  </si>
  <si>
    <t>GALPON DE ACOPIO</t>
  </si>
  <si>
    <t>Regular</t>
  </si>
  <si>
    <t>INSTITUTO DE BIOLOGIA</t>
  </si>
  <si>
    <t>LABORATORIO DE FISIOPATOLOGIA</t>
  </si>
  <si>
    <t>LABORATORIO DE QUIMICA Y BIOLOGIA</t>
  </si>
  <si>
    <t>METROLOGIA</t>
  </si>
  <si>
    <t>Nuevo</t>
  </si>
  <si>
    <t>NECROPSIA</t>
  </si>
  <si>
    <t>PRODUCCION ANIMAL</t>
  </si>
  <si>
    <t>SANIDAD ANIMAL</t>
  </si>
  <si>
    <t>Muy bueno</t>
  </si>
  <si>
    <t>TECNOLOGIA DE LOS ALIMENTOS</t>
  </si>
  <si>
    <t>TINGLADO Y MANGA</t>
  </si>
  <si>
    <t>CHACRA EXPERIMENTAL</t>
  </si>
  <si>
    <t>Japón y Don Bosco- Tandil</t>
  </si>
  <si>
    <t>Arte</t>
  </si>
  <si>
    <t>FACULTAD DE ARTE</t>
  </si>
  <si>
    <t>9 de Julio 430 - Tandil</t>
  </si>
  <si>
    <t>Unidad Académica Quequén</t>
  </si>
  <si>
    <t xml:space="preserve">UNIDAD ACADEMICA </t>
  </si>
  <si>
    <t>Calle 508 Nº 881- Quequen</t>
  </si>
  <si>
    <t>Ingenieria</t>
  </si>
  <si>
    <t>AULAS COMUNES</t>
  </si>
  <si>
    <t>Campus Olavarría- Avda del Valle 5737- Olavarría</t>
  </si>
  <si>
    <t>BOXES DE INVESTIGACION</t>
  </si>
  <si>
    <t>DEPARTAMENTO DE QUIMICA</t>
  </si>
  <si>
    <t>LABORATORIO DE ELECTROMECANICA</t>
  </si>
  <si>
    <t>LABORATORIO DE ENSAYO DE MATERIALES Y AULAS</t>
  </si>
  <si>
    <t>TALLER Y COCHERAS</t>
  </si>
  <si>
    <t>CENTRO CULTURAL OLAVARRIA</t>
  </si>
  <si>
    <t>San Martín 1947/1955 - Olavarría</t>
  </si>
  <si>
    <t>Sociales</t>
  </si>
  <si>
    <t>CIENCIAS SOCIALES DECANATO Y AULAS</t>
  </si>
  <si>
    <t>INCUAPA</t>
  </si>
  <si>
    <t>Agronomia</t>
  </si>
  <si>
    <t>Campus Azul - Avda. Giraut s/n Azul</t>
  </si>
  <si>
    <t>BIOLOGIA VEGETAL</t>
  </si>
  <si>
    <t>DEPOSITO Y COCHERAS</t>
  </si>
  <si>
    <t>LICENCIATURA Y AULAS</t>
  </si>
  <si>
    <t>CHACRA EXPERIMENTAL AZUL</t>
  </si>
  <si>
    <t>GIMNASIO FANAZUL</t>
  </si>
  <si>
    <t>Derecho</t>
  </si>
  <si>
    <t>AULAS I</t>
  </si>
  <si>
    <t>IHLLA</t>
  </si>
  <si>
    <t>HIDROLOGIA Y QUIMICA DE SUELOS</t>
  </si>
  <si>
    <t>TOTAL</t>
  </si>
  <si>
    <t>INGENIERIA INDUSTRIAL</t>
  </si>
  <si>
    <t>LABORATORIO MICROPARTICULAS</t>
  </si>
  <si>
    <t>COMEDOR UNIVERSITARIO</t>
  </si>
  <si>
    <t>Ciencias de la Salud</t>
  </si>
  <si>
    <t>EDIFICIO CENTRAL</t>
  </si>
  <si>
    <t>Pringles y Grimaldi - Olavarría</t>
  </si>
  <si>
    <t>HIOSPITAL PEQUEÑOS ANIMALES</t>
  </si>
  <si>
    <t>HOSPITAL GRANDES ANIMALES</t>
  </si>
  <si>
    <t>AGROTICS</t>
  </si>
  <si>
    <t>BIBLIOTECA</t>
  </si>
  <si>
    <t xml:space="preserve"> CICE</t>
  </si>
  <si>
    <t>ANEXO - DETALLE EDIFICOS SEGURO INTEGRAL</t>
  </si>
  <si>
    <t>ITEM 1</t>
  </si>
  <si>
    <t>Incendio de Edificios</t>
  </si>
  <si>
    <t>Incendio de Contenidos</t>
  </si>
  <si>
    <t>RC Linderos</t>
  </si>
  <si>
    <t>Remoción de Escombros</t>
  </si>
  <si>
    <t>Huracan, Ciclon y Tornado</t>
  </si>
  <si>
    <t>RC Comprensiva</t>
  </si>
  <si>
    <t>Rc ascensores por acontecimiento</t>
  </si>
  <si>
    <t>RC ascensores por todos los ac.</t>
  </si>
  <si>
    <t>UNIVERSIDAD NACIONAL DEL CENTRO DE LA PROVINCIA DE BUENOS AIRES</t>
  </si>
  <si>
    <t>ITEM 2</t>
  </si>
  <si>
    <t>Huracan, ciclon y tornado</t>
  </si>
  <si>
    <t>DECANATO Y AULAS COMUNES</t>
  </si>
  <si>
    <t>DECANATO Y AUDITORIUM</t>
  </si>
  <si>
    <t>INVERNACULO</t>
  </si>
  <si>
    <t>DEPOSITO RESIDUOS ESPECIALES</t>
  </si>
  <si>
    <t>ADMINIST. Y CS. BASICAS</t>
  </si>
  <si>
    <t>CEFIO</t>
  </si>
  <si>
    <t>VITALCAM</t>
  </si>
  <si>
    <t>DEPOSITO</t>
  </si>
  <si>
    <t>MATERNAL DEL CENTRO</t>
  </si>
  <si>
    <t>Robo a valor absoluto</t>
  </si>
  <si>
    <t>CENTRO INVESTIGACION Y POSTGRADO</t>
  </si>
  <si>
    <t>Bolivar 481</t>
  </si>
  <si>
    <t>RESIDENCIAS ESTUD.I</t>
  </si>
  <si>
    <t>RESIDENCIAS ESTUD.II</t>
  </si>
  <si>
    <t>RESIDENCIAS OLAV.</t>
  </si>
  <si>
    <t>Avda. del Valle 5737 - Olavarría</t>
  </si>
  <si>
    <t>RESIDENCIAS AZUL</t>
  </si>
  <si>
    <t>Ascensor</t>
  </si>
  <si>
    <t>Republica de Italia - Azul</t>
  </si>
  <si>
    <t>Alberdi 542 -Tandil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</si>
</sst>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0" fillId="0" borderId="0" xfId="0"/>
    <xf numFmtId="0" fontId="2" fillId="0" borderId="0" xfId="1"/>
    <xf numFmtId="0" fontId="3" fillId="2" borderId="1" xfId="1" applyFont="1" applyFill="1" applyBorder="1" applyAlignment="1">
      <alignment horizontal="center"/>
    </xf>
    <xf numFmtId="4" fontId="4" fillId="0" borderId="1" xfId="1" applyNumberFormat="1" applyFont="1" applyBorder="1"/>
    <xf numFmtId="0" fontId="6" fillId="0" borderId="0" xfId="1" applyFont="1"/>
    <xf numFmtId="0" fontId="5" fillId="0" borderId="4" xfId="1" applyFont="1" applyBorder="1"/>
    <xf numFmtId="0" fontId="8" fillId="0" borderId="6" xfId="7" applyFont="1" applyBorder="1" applyAlignment="1">
      <alignment wrapText="1"/>
    </xf>
    <xf numFmtId="3" fontId="5" fillId="0" borderId="3" xfId="1" applyNumberFormat="1" applyFont="1" applyBorder="1"/>
    <xf numFmtId="0" fontId="8" fillId="0" borderId="3" xfId="7" applyFont="1" applyBorder="1" applyAlignment="1">
      <alignment wrapText="1"/>
    </xf>
    <xf numFmtId="0" fontId="8" fillId="0" borderId="3" xfId="5" applyFont="1" applyBorder="1" applyAlignment="1">
      <alignment wrapText="1"/>
    </xf>
    <xf numFmtId="0" fontId="8" fillId="0" borderId="3" xfId="7" applyFont="1" applyFill="1" applyBorder="1" applyAlignment="1">
      <alignment wrapText="1"/>
    </xf>
    <xf numFmtId="3" fontId="5" fillId="0" borderId="4" xfId="1" applyNumberFormat="1" applyFont="1" applyBorder="1"/>
    <xf numFmtId="3" fontId="5" fillId="0" borderId="1" xfId="1" applyNumberFormat="1" applyFont="1" applyBorder="1"/>
    <xf numFmtId="0" fontId="8" fillId="0" borderId="6" xfId="2" applyFont="1" applyBorder="1" applyAlignment="1">
      <alignment wrapText="1"/>
    </xf>
    <xf numFmtId="0" fontId="8" fillId="0" borderId="3" xfId="2" applyFont="1" applyBorder="1" applyAlignment="1">
      <alignment wrapText="1"/>
    </xf>
    <xf numFmtId="0" fontId="8" fillId="0" borderId="4" xfId="2" applyFont="1" applyBorder="1" applyAlignment="1">
      <alignment wrapText="1"/>
    </xf>
    <xf numFmtId="0" fontId="8" fillId="0" borderId="6" xfId="3" applyFont="1" applyBorder="1" applyAlignment="1">
      <alignment wrapText="1"/>
    </xf>
    <xf numFmtId="0" fontId="8" fillId="0" borderId="1" xfId="4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8" fillId="0" borderId="6" xfId="5" applyFont="1" applyBorder="1" applyAlignment="1">
      <alignment wrapText="1"/>
    </xf>
    <xf numFmtId="0" fontId="8" fillId="0" borderId="4" xfId="5" applyFont="1" applyBorder="1" applyAlignment="1">
      <alignment wrapText="1"/>
    </xf>
    <xf numFmtId="0" fontId="8" fillId="0" borderId="3" xfId="6" applyFont="1" applyBorder="1" applyAlignment="1">
      <alignment wrapText="1"/>
    </xf>
    <xf numFmtId="0" fontId="8" fillId="0" borderId="8" xfId="2" applyFont="1" applyBorder="1" applyAlignment="1">
      <alignment wrapText="1"/>
    </xf>
    <xf numFmtId="3" fontId="5" fillId="0" borderId="8" xfId="1" applyNumberFormat="1" applyFont="1" applyBorder="1"/>
    <xf numFmtId="0" fontId="8" fillId="0" borderId="9" xfId="2" applyFont="1" applyBorder="1" applyAlignment="1">
      <alignment wrapText="1"/>
    </xf>
    <xf numFmtId="0" fontId="8" fillId="0" borderId="8" xfId="2" applyFont="1" applyFill="1" applyBorder="1" applyAlignment="1">
      <alignment wrapText="1"/>
    </xf>
    <xf numFmtId="0" fontId="8" fillId="0" borderId="9" xfId="5" applyFont="1" applyBorder="1" applyAlignment="1">
      <alignment wrapText="1"/>
    </xf>
    <xf numFmtId="0" fontId="8" fillId="0" borderId="8" xfId="5" applyFont="1" applyBorder="1" applyAlignment="1">
      <alignment wrapText="1"/>
    </xf>
    <xf numFmtId="0" fontId="8" fillId="0" borderId="9" xfId="6" applyFont="1" applyBorder="1" applyAlignment="1">
      <alignment wrapText="1"/>
    </xf>
    <xf numFmtId="0" fontId="8" fillId="0" borderId="8" xfId="6" applyFont="1" applyBorder="1" applyAlignment="1">
      <alignment wrapText="1"/>
    </xf>
    <xf numFmtId="0" fontId="8" fillId="0" borderId="2" xfId="2" applyFont="1" applyBorder="1" applyAlignment="1">
      <alignment wrapText="1"/>
    </xf>
    <xf numFmtId="0" fontId="7" fillId="0" borderId="1" xfId="1" applyFont="1" applyBorder="1"/>
    <xf numFmtId="3" fontId="7" fillId="0" borderId="1" xfId="1" applyNumberFormat="1" applyFont="1" applyBorder="1"/>
    <xf numFmtId="0" fontId="7" fillId="0" borderId="0" xfId="1" applyFont="1" applyBorder="1"/>
    <xf numFmtId="3" fontId="7" fillId="0" borderId="0" xfId="1" applyNumberFormat="1" applyFont="1" applyBorder="1"/>
    <xf numFmtId="0" fontId="5" fillId="0" borderId="4" xfId="1" applyFont="1" applyBorder="1" applyAlignment="1">
      <alignment vertical="center" wrapText="1"/>
    </xf>
    <xf numFmtId="0" fontId="8" fillId="0" borderId="8" xfId="7" applyFont="1" applyFill="1" applyBorder="1" applyAlignment="1">
      <alignment wrapText="1"/>
    </xf>
    <xf numFmtId="0" fontId="8" fillId="0" borderId="7" xfId="5" applyFont="1" applyBorder="1" applyAlignment="1">
      <alignment wrapText="1"/>
    </xf>
    <xf numFmtId="3" fontId="5" fillId="0" borderId="6" xfId="1" applyNumberFormat="1" applyFont="1" applyBorder="1"/>
    <xf numFmtId="0" fontId="8" fillId="0" borderId="4" xfId="7" applyFont="1" applyBorder="1" applyAlignment="1">
      <alignment wrapText="1"/>
    </xf>
    <xf numFmtId="0" fontId="5" fillId="0" borderId="7" xfId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3" fontId="5" fillId="0" borderId="4" xfId="1" applyNumberFormat="1" applyFont="1" applyBorder="1" applyAlignment="1">
      <alignment vertical="center" wrapText="1"/>
    </xf>
    <xf numFmtId="10" fontId="0" fillId="0" borderId="0" xfId="0" applyNumberFormat="1"/>
    <xf numFmtId="4" fontId="0" fillId="0" borderId="0" xfId="0" applyNumberFormat="1"/>
    <xf numFmtId="0" fontId="5" fillId="0" borderId="2" xfId="1" applyFont="1" applyBorder="1" applyAlignment="1">
      <alignment wrapText="1"/>
    </xf>
    <xf numFmtId="3" fontId="5" fillId="0" borderId="9" xfId="1" applyNumberFormat="1" applyFont="1" applyBorder="1" applyAlignment="1">
      <alignment vertical="center" wrapText="1"/>
    </xf>
    <xf numFmtId="0" fontId="5" fillId="0" borderId="0" xfId="1" applyFont="1" applyBorder="1" applyAlignment="1">
      <alignment wrapText="1"/>
    </xf>
    <xf numFmtId="4" fontId="4" fillId="0" borderId="0" xfId="1" applyNumberFormat="1" applyFont="1" applyBorder="1"/>
    <xf numFmtId="0" fontId="0" fillId="0" borderId="0" xfId="0" applyBorder="1"/>
    <xf numFmtId="0" fontId="5" fillId="0" borderId="3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6" fillId="0" borderId="0" xfId="1" applyFont="1" applyBorder="1"/>
    <xf numFmtId="4" fontId="5" fillId="0" borderId="0" xfId="1" applyNumberFormat="1" applyFont="1" applyBorder="1"/>
    <xf numFmtId="4" fontId="5" fillId="0" borderId="3" xfId="1" applyNumberFormat="1" applyFont="1" applyBorder="1"/>
    <xf numFmtId="4" fontId="5" fillId="0" borderId="4" xfId="1" applyNumberFormat="1" applyFont="1" applyBorder="1"/>
    <xf numFmtId="4" fontId="5" fillId="0" borderId="6" xfId="1" applyNumberFormat="1" applyFont="1" applyBorder="1"/>
    <xf numFmtId="4" fontId="5" fillId="0" borderId="1" xfId="1" applyNumberFormat="1" applyFont="1" applyBorder="1"/>
    <xf numFmtId="0" fontId="5" fillId="0" borderId="10" xfId="1" applyFont="1" applyBorder="1" applyAlignment="1">
      <alignment wrapText="1"/>
    </xf>
    <xf numFmtId="4" fontId="5" fillId="0" borderId="10" xfId="1" applyNumberFormat="1" applyFont="1" applyBorder="1"/>
    <xf numFmtId="0" fontId="5" fillId="0" borderId="11" xfId="1" applyFont="1" applyBorder="1" applyAlignment="1">
      <alignment wrapText="1"/>
    </xf>
    <xf numFmtId="4" fontId="5" fillId="0" borderId="11" xfId="1" applyNumberFormat="1" applyFont="1" applyBorder="1"/>
    <xf numFmtId="0" fontId="5" fillId="0" borderId="12" xfId="1" applyFont="1" applyBorder="1" applyAlignment="1">
      <alignment wrapText="1"/>
    </xf>
    <xf numFmtId="4" fontId="5" fillId="0" borderId="12" xfId="1" applyNumberFormat="1" applyFont="1" applyBorder="1"/>
    <xf numFmtId="0" fontId="7" fillId="2" borderId="1" xfId="1" applyFont="1" applyFill="1" applyBorder="1" applyAlignment="1">
      <alignment horizontal="center"/>
    </xf>
    <xf numFmtId="0" fontId="5" fillId="0" borderId="2" xfId="1" applyFont="1" applyBorder="1"/>
    <xf numFmtId="0" fontId="5" fillId="0" borderId="1" xfId="1" applyFont="1" applyBorder="1" applyAlignment="1">
      <alignment vertical="center" wrapText="1"/>
    </xf>
    <xf numFmtId="0" fontId="5" fillId="0" borderId="1" xfId="1" applyFont="1" applyBorder="1"/>
    <xf numFmtId="4" fontId="7" fillId="0" borderId="0" xfId="1" applyNumberFormat="1" applyFont="1" applyBorder="1"/>
    <xf numFmtId="164" fontId="7" fillId="0" borderId="0" xfId="1" applyNumberFormat="1" applyFont="1" applyBorder="1"/>
    <xf numFmtId="3" fontId="0" fillId="0" borderId="0" xfId="0" applyNumberFormat="1"/>
    <xf numFmtId="3" fontId="5" fillId="0" borderId="2" xfId="1" applyNumberFormat="1" applyFont="1" applyBorder="1" applyAlignment="1">
      <alignment vertical="center" wrapText="1"/>
    </xf>
    <xf numFmtId="0" fontId="5" fillId="0" borderId="2" xfId="1" applyFont="1" applyBorder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2" xfId="6" applyFont="1" applyBorder="1" applyAlignment="1">
      <alignment wrapText="1"/>
    </xf>
    <xf numFmtId="0" fontId="8" fillId="0" borderId="4" xfId="6" applyFont="1" applyBorder="1" applyAlignment="1">
      <alignment wrapText="1"/>
    </xf>
    <xf numFmtId="3" fontId="5" fillId="0" borderId="9" xfId="1" applyNumberFormat="1" applyFont="1" applyBorder="1"/>
    <xf numFmtId="3" fontId="5" fillId="0" borderId="2" xfId="1" applyNumberFormat="1" applyFont="1" applyBorder="1"/>
    <xf numFmtId="3" fontId="8" fillId="0" borderId="6" xfId="7" applyNumberFormat="1" applyFont="1" applyFill="1" applyBorder="1" applyAlignment="1">
      <alignment wrapText="1"/>
    </xf>
    <xf numFmtId="3" fontId="8" fillId="0" borderId="3" xfId="7" applyNumberFormat="1" applyFont="1" applyFill="1" applyBorder="1" applyAlignment="1">
      <alignment wrapText="1"/>
    </xf>
    <xf numFmtId="3" fontId="8" fillId="0" borderId="3" xfId="5" applyNumberFormat="1" applyFont="1" applyFill="1" applyBorder="1" applyAlignment="1">
      <alignment wrapText="1"/>
    </xf>
    <xf numFmtId="3" fontId="5" fillId="0" borderId="3" xfId="1" applyNumberFormat="1" applyFont="1" applyFill="1" applyBorder="1"/>
    <xf numFmtId="3" fontId="5" fillId="0" borderId="8" xfId="1" applyNumberFormat="1" applyFont="1" applyFill="1" applyBorder="1"/>
    <xf numFmtId="3" fontId="8" fillId="0" borderId="3" xfId="2" applyNumberFormat="1" applyFont="1" applyFill="1" applyBorder="1" applyAlignment="1">
      <alignment wrapText="1"/>
    </xf>
    <xf numFmtId="3" fontId="8" fillId="0" borderId="8" xfId="2" applyNumberFormat="1" applyFont="1" applyFill="1" applyBorder="1" applyAlignment="1">
      <alignment wrapText="1"/>
    </xf>
    <xf numFmtId="3" fontId="8" fillId="0" borderId="9" xfId="2" applyNumberFormat="1" applyFont="1" applyFill="1" applyBorder="1" applyAlignment="1">
      <alignment wrapText="1"/>
    </xf>
    <xf numFmtId="3" fontId="8" fillId="0" borderId="4" xfId="2" applyNumberFormat="1" applyFont="1" applyFill="1" applyBorder="1" applyAlignment="1">
      <alignment wrapText="1"/>
    </xf>
    <xf numFmtId="3" fontId="8" fillId="0" borderId="2" xfId="2" applyNumberFormat="1" applyFont="1" applyFill="1" applyBorder="1" applyAlignment="1">
      <alignment wrapText="1"/>
    </xf>
    <xf numFmtId="3" fontId="8" fillId="0" borderId="6" xfId="2" applyNumberFormat="1" applyFont="1" applyFill="1" applyBorder="1" applyAlignment="1">
      <alignment wrapText="1"/>
    </xf>
    <xf numFmtId="3" fontId="8" fillId="0" borderId="4" xfId="7" applyNumberFormat="1" applyFont="1" applyFill="1" applyBorder="1" applyAlignment="1">
      <alignment wrapText="1"/>
    </xf>
    <xf numFmtId="3" fontId="8" fillId="0" borderId="6" xfId="3" applyNumberFormat="1" applyFont="1" applyFill="1" applyBorder="1" applyAlignment="1">
      <alignment wrapText="1"/>
    </xf>
    <xf numFmtId="3" fontId="8" fillId="0" borderId="1" xfId="4" applyNumberFormat="1" applyFont="1" applyFill="1" applyBorder="1" applyAlignment="1">
      <alignment wrapText="1"/>
    </xf>
    <xf numFmtId="3" fontId="8" fillId="0" borderId="9" xfId="5" applyNumberFormat="1" applyFont="1" applyFill="1" applyBorder="1" applyAlignment="1">
      <alignment wrapText="1"/>
    </xf>
    <xf numFmtId="3" fontId="8" fillId="0" borderId="8" xfId="5" applyNumberFormat="1" applyFont="1" applyFill="1" applyBorder="1" applyAlignment="1">
      <alignment wrapText="1"/>
    </xf>
    <xf numFmtId="3" fontId="8" fillId="0" borderId="4" xfId="5" applyNumberFormat="1" applyFont="1" applyFill="1" applyBorder="1" applyAlignment="1">
      <alignment wrapText="1"/>
    </xf>
    <xf numFmtId="3" fontId="8" fillId="0" borderId="7" xfId="5" applyNumberFormat="1" applyFont="1" applyFill="1" applyBorder="1" applyAlignment="1">
      <alignment wrapText="1"/>
    </xf>
    <xf numFmtId="3" fontId="8" fillId="0" borderId="6" xfId="5" applyNumberFormat="1" applyFont="1" applyFill="1" applyBorder="1" applyAlignment="1">
      <alignment wrapText="1"/>
    </xf>
    <xf numFmtId="3" fontId="8" fillId="0" borderId="9" xfId="6" applyNumberFormat="1" applyFont="1" applyFill="1" applyBorder="1" applyAlignment="1">
      <alignment wrapText="1"/>
    </xf>
    <xf numFmtId="3" fontId="8" fillId="0" borderId="3" xfId="6" applyNumberFormat="1" applyFont="1" applyFill="1" applyBorder="1" applyAlignment="1">
      <alignment wrapText="1"/>
    </xf>
    <xf numFmtId="3" fontId="8" fillId="0" borderId="8" xfId="6" applyNumberFormat="1" applyFont="1" applyFill="1" applyBorder="1" applyAlignment="1">
      <alignment wrapText="1"/>
    </xf>
    <xf numFmtId="3" fontId="8" fillId="0" borderId="2" xfId="6" applyNumberFormat="1" applyFont="1" applyFill="1" applyBorder="1" applyAlignment="1">
      <alignment wrapText="1"/>
    </xf>
    <xf numFmtId="3" fontId="8" fillId="0" borderId="4" xfId="6" applyNumberFormat="1" applyFont="1" applyFill="1" applyBorder="1" applyAlignment="1">
      <alignment wrapText="1"/>
    </xf>
    <xf numFmtId="0" fontId="8" fillId="0" borderId="5" xfId="6" applyFont="1" applyBorder="1" applyAlignment="1">
      <alignment wrapText="1"/>
    </xf>
    <xf numFmtId="3" fontId="5" fillId="0" borderId="5" xfId="1" applyNumberFormat="1" applyFont="1" applyBorder="1"/>
    <xf numFmtId="3" fontId="5" fillId="0" borderId="7" xfId="1" applyNumberFormat="1" applyFont="1" applyBorder="1" applyAlignment="1">
      <alignment vertical="center" wrapText="1"/>
    </xf>
    <xf numFmtId="3" fontId="5" fillId="0" borderId="1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3" fontId="5" fillId="0" borderId="7" xfId="1" applyNumberFormat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" xfId="6" applyFont="1" applyBorder="1" applyAlignment="1">
      <alignment wrapText="1"/>
    </xf>
    <xf numFmtId="0" fontId="0" fillId="0" borderId="7" xfId="0" applyBorder="1" applyAlignment="1">
      <alignment wrapText="1"/>
    </xf>
    <xf numFmtId="3" fontId="5" fillId="0" borderId="2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7" xfId="1" applyFont="1" applyBorder="1" applyAlignment="1"/>
    <xf numFmtId="0" fontId="5" fillId="0" borderId="5" xfId="1" applyFont="1" applyBorder="1" applyAlignment="1"/>
    <xf numFmtId="3" fontId="5" fillId="0" borderId="2" xfId="1" applyNumberFormat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5" xfId="1" applyFont="1" applyBorder="1"/>
    <xf numFmtId="0" fontId="8" fillId="0" borderId="7" xfId="6" applyFont="1" applyBorder="1" applyAlignment="1">
      <alignment vertical="center" wrapText="1"/>
    </xf>
    <xf numFmtId="0" fontId="5" fillId="0" borderId="7" xfId="1" applyFont="1" applyBorder="1"/>
    <xf numFmtId="3" fontId="5" fillId="0" borderId="7" xfId="1" applyNumberFormat="1" applyFont="1" applyBorder="1" applyAlignment="1">
      <alignment vertical="center" wrapText="1"/>
    </xf>
    <xf numFmtId="0" fontId="5" fillId="0" borderId="2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3" fontId="5" fillId="0" borderId="5" xfId="1" applyNumberFormat="1" applyFont="1" applyBorder="1" applyAlignment="1">
      <alignment vertical="center" wrapText="1"/>
    </xf>
    <xf numFmtId="0" fontId="5" fillId="0" borderId="7" xfId="1" applyFont="1" applyBorder="1" applyAlignment="1">
      <alignment wrapText="1"/>
    </xf>
    <xf numFmtId="3" fontId="5" fillId="0" borderId="8" xfId="1" applyNumberFormat="1" applyFont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0" fontId="2" fillId="0" borderId="9" xfId="1" applyBorder="1" applyAlignment="1">
      <alignment vertical="center" wrapText="1"/>
    </xf>
    <xf numFmtId="0" fontId="5" fillId="0" borderId="6" xfId="1" applyFont="1" applyBorder="1" applyAlignment="1"/>
    <xf numFmtId="0" fontId="9" fillId="0" borderId="4" xfId="0" applyFont="1" applyBorder="1" applyAlignment="1"/>
    <xf numFmtId="0" fontId="8" fillId="0" borderId="8" xfId="2" applyFont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0" fontId="8" fillId="0" borderId="7" xfId="4" applyFont="1" applyBorder="1" applyAlignment="1">
      <alignment vertical="center" wrapText="1"/>
    </xf>
  </cellXfs>
  <cellStyles count="8">
    <cellStyle name="Normal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workbookViewId="0">
      <selection activeCell="E31" sqref="E31"/>
    </sheetView>
  </sheetViews>
  <sheetFormatPr baseColWidth="10" defaultRowHeight="15" x14ac:dyDescent="0.25"/>
  <cols>
    <col min="1" max="1" width="17.75" customWidth="1"/>
    <col min="2" max="2" width="16.625" customWidth="1"/>
    <col min="3" max="3" width="13.125" customWidth="1"/>
    <col min="4" max="4" width="6.625" customWidth="1"/>
    <col min="5" max="6" width="10.75" customWidth="1"/>
    <col min="7" max="7" width="8.875" customWidth="1"/>
    <col min="8" max="8" width="9.25" customWidth="1"/>
    <col min="9" max="9" width="8.25" style="1" customWidth="1"/>
  </cols>
  <sheetData>
    <row r="1" spans="1:10" s="1" customFormat="1" x14ac:dyDescent="0.25">
      <c r="F1" s="1">
        <v>14000</v>
      </c>
    </row>
    <row r="2" spans="1:10" s="1" customFormat="1" x14ac:dyDescent="0.25">
      <c r="A2" s="5" t="s">
        <v>120</v>
      </c>
      <c r="B2" s="5"/>
      <c r="C2" s="5"/>
      <c r="D2" s="35"/>
    </row>
    <row r="3" spans="1:10" s="1" customFormat="1" x14ac:dyDescent="0.25">
      <c r="A3" s="2"/>
      <c r="B3" s="5" t="s">
        <v>110</v>
      </c>
      <c r="C3" s="5"/>
    </row>
    <row r="4" spans="1:10" s="1" customFormat="1" ht="15.75" thickBot="1" x14ac:dyDescent="0.3">
      <c r="A4" s="5" t="s">
        <v>111</v>
      </c>
      <c r="B4" s="2"/>
      <c r="C4" s="5"/>
    </row>
    <row r="5" spans="1:10" ht="15.75" thickBot="1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140</v>
      </c>
    </row>
    <row r="6" spans="1:10" x14ac:dyDescent="0.25">
      <c r="A6" s="121" t="s">
        <v>8</v>
      </c>
      <c r="B6" s="7" t="s">
        <v>9</v>
      </c>
      <c r="C6" s="7" t="s">
        <v>10</v>
      </c>
      <c r="D6" s="79">
        <v>5472</v>
      </c>
      <c r="E6" s="8">
        <f>+D6*$F$1</f>
        <v>76608000</v>
      </c>
      <c r="F6" s="8">
        <v>10000000</v>
      </c>
      <c r="G6" s="8">
        <v>2000000</v>
      </c>
      <c r="H6" s="8">
        <v>50000</v>
      </c>
      <c r="I6" s="8">
        <v>1</v>
      </c>
    </row>
    <row r="7" spans="1:10" x14ac:dyDescent="0.25">
      <c r="A7" s="119"/>
      <c r="B7" s="9" t="s">
        <v>11</v>
      </c>
      <c r="C7" s="9" t="s">
        <v>12</v>
      </c>
      <c r="D7" s="80">
        <v>41</v>
      </c>
      <c r="E7" s="8">
        <f t="shared" ref="E7:E28" si="0">+D7*$F$1</f>
        <v>574000</v>
      </c>
      <c r="F7" s="8">
        <v>70000</v>
      </c>
      <c r="G7" s="8">
        <v>500000</v>
      </c>
      <c r="H7" s="8"/>
      <c r="I7" s="8"/>
    </row>
    <row r="8" spans="1:10" x14ac:dyDescent="0.25">
      <c r="A8" s="119"/>
      <c r="B8" s="9" t="s">
        <v>13</v>
      </c>
      <c r="C8" s="9" t="s">
        <v>12</v>
      </c>
      <c r="D8" s="80">
        <v>162</v>
      </c>
      <c r="E8" s="8">
        <f t="shared" si="0"/>
        <v>2268000</v>
      </c>
      <c r="F8" s="8">
        <v>300000</v>
      </c>
      <c r="G8" s="8">
        <v>500000</v>
      </c>
      <c r="H8" s="8"/>
      <c r="I8" s="8"/>
      <c r="J8" s="45"/>
    </row>
    <row r="9" spans="1:10" x14ac:dyDescent="0.25">
      <c r="A9" s="119"/>
      <c r="B9" s="9" t="s">
        <v>15</v>
      </c>
      <c r="C9" s="9" t="s">
        <v>16</v>
      </c>
      <c r="D9" s="80">
        <v>4119</v>
      </c>
      <c r="E9" s="8">
        <f t="shared" si="0"/>
        <v>57666000</v>
      </c>
      <c r="F9" s="8">
        <v>7000000</v>
      </c>
      <c r="G9" s="8">
        <v>2000000</v>
      </c>
      <c r="H9" s="8">
        <v>500000</v>
      </c>
      <c r="I9" s="8">
        <v>1</v>
      </c>
    </row>
    <row r="10" spans="1:10" x14ac:dyDescent="0.25">
      <c r="A10" s="119"/>
      <c r="B10" s="9" t="s">
        <v>17</v>
      </c>
      <c r="C10" s="9" t="s">
        <v>18</v>
      </c>
      <c r="D10" s="80">
        <v>424</v>
      </c>
      <c r="E10" s="8">
        <f t="shared" si="0"/>
        <v>5936000</v>
      </c>
      <c r="F10" s="8">
        <v>700000</v>
      </c>
      <c r="G10" s="8">
        <v>500000</v>
      </c>
      <c r="H10" s="8">
        <v>100000</v>
      </c>
      <c r="I10" s="8"/>
    </row>
    <row r="11" spans="1:10" s="1" customFormat="1" x14ac:dyDescent="0.25">
      <c r="A11" s="119"/>
      <c r="B11" s="9" t="s">
        <v>131</v>
      </c>
      <c r="C11" s="9" t="s">
        <v>142</v>
      </c>
      <c r="D11" s="80">
        <v>182</v>
      </c>
      <c r="E11" s="8">
        <f t="shared" si="0"/>
        <v>2548000</v>
      </c>
      <c r="F11" s="8">
        <v>300000</v>
      </c>
      <c r="G11" s="8">
        <v>500000</v>
      </c>
      <c r="H11" s="8">
        <v>100000</v>
      </c>
      <c r="I11" s="8"/>
    </row>
    <row r="12" spans="1:10" ht="23.25" x14ac:dyDescent="0.25">
      <c r="A12" s="119"/>
      <c r="B12" s="9" t="s">
        <v>19</v>
      </c>
      <c r="C12" s="9" t="s">
        <v>20</v>
      </c>
      <c r="D12" s="80">
        <v>2532</v>
      </c>
      <c r="E12" s="8">
        <f t="shared" si="0"/>
        <v>35448000</v>
      </c>
      <c r="F12" s="8">
        <v>3000000</v>
      </c>
      <c r="G12" s="8">
        <v>1000000</v>
      </c>
      <c r="H12" s="8">
        <v>100000</v>
      </c>
      <c r="I12" s="8"/>
    </row>
    <row r="13" spans="1:10" ht="34.5" x14ac:dyDescent="0.25">
      <c r="A13" s="119"/>
      <c r="B13" s="10" t="s">
        <v>21</v>
      </c>
      <c r="C13" s="10" t="s">
        <v>22</v>
      </c>
      <c r="D13" s="81">
        <v>935</v>
      </c>
      <c r="E13" s="8">
        <f t="shared" si="0"/>
        <v>13090000</v>
      </c>
      <c r="F13" s="8">
        <v>3000000</v>
      </c>
      <c r="G13" s="8">
        <v>1000000</v>
      </c>
      <c r="H13" s="8">
        <v>100000</v>
      </c>
      <c r="I13" s="8"/>
    </row>
    <row r="14" spans="1:10" x14ac:dyDescent="0.25">
      <c r="A14" s="119"/>
      <c r="B14" s="9" t="s">
        <v>23</v>
      </c>
      <c r="C14" s="9" t="s">
        <v>24</v>
      </c>
      <c r="D14" s="80">
        <v>788</v>
      </c>
      <c r="E14" s="8">
        <f t="shared" si="0"/>
        <v>11032000</v>
      </c>
      <c r="F14" s="8">
        <v>1000000</v>
      </c>
      <c r="G14" s="8">
        <v>500000</v>
      </c>
      <c r="H14" s="8">
        <v>100000</v>
      </c>
      <c r="I14" s="8"/>
    </row>
    <row r="15" spans="1:10" ht="34.5" x14ac:dyDescent="0.25">
      <c r="A15" s="119"/>
      <c r="B15" s="11" t="s">
        <v>25</v>
      </c>
      <c r="C15" s="11" t="s">
        <v>26</v>
      </c>
      <c r="D15" s="82">
        <v>178</v>
      </c>
      <c r="E15" s="8">
        <f t="shared" si="0"/>
        <v>2492000</v>
      </c>
      <c r="F15" s="8">
        <v>300000</v>
      </c>
      <c r="G15" s="8">
        <v>500000</v>
      </c>
      <c r="H15" s="8">
        <v>100000</v>
      </c>
      <c r="I15" s="8"/>
    </row>
    <row r="16" spans="1:10" s="1" customFormat="1" ht="23.25" x14ac:dyDescent="0.25">
      <c r="A16" s="119"/>
      <c r="B16" s="37" t="s">
        <v>139</v>
      </c>
      <c r="C16" s="37" t="s">
        <v>141</v>
      </c>
      <c r="D16" s="83">
        <v>1040</v>
      </c>
      <c r="E16" s="8">
        <f t="shared" si="0"/>
        <v>14560000</v>
      </c>
      <c r="F16" s="24">
        <v>300000</v>
      </c>
      <c r="G16" s="24">
        <v>300000</v>
      </c>
      <c r="H16" s="24">
        <v>50000</v>
      </c>
      <c r="I16" s="24"/>
    </row>
    <row r="17" spans="1:10" s="1" customFormat="1" ht="23.25" x14ac:dyDescent="0.25">
      <c r="A17" s="119"/>
      <c r="B17" s="37" t="s">
        <v>137</v>
      </c>
      <c r="C17" s="37" t="s">
        <v>138</v>
      </c>
      <c r="D17" s="83">
        <v>227</v>
      </c>
      <c r="E17" s="8">
        <f t="shared" si="0"/>
        <v>3178000</v>
      </c>
      <c r="F17" s="24">
        <v>500000</v>
      </c>
      <c r="G17" s="24">
        <v>300000</v>
      </c>
      <c r="H17" s="24">
        <v>100000</v>
      </c>
      <c r="I17" s="24"/>
    </row>
    <row r="18" spans="1:10" ht="23.25" x14ac:dyDescent="0.25">
      <c r="A18" s="119"/>
      <c r="B18" s="37" t="s">
        <v>27</v>
      </c>
      <c r="C18" s="37" t="s">
        <v>28</v>
      </c>
      <c r="D18" s="83">
        <v>110</v>
      </c>
      <c r="E18" s="8">
        <f t="shared" si="0"/>
        <v>1540000</v>
      </c>
      <c r="F18" s="24">
        <v>300000</v>
      </c>
      <c r="G18" s="24">
        <v>500000</v>
      </c>
      <c r="H18" s="24">
        <v>100000</v>
      </c>
      <c r="I18" s="24"/>
    </row>
    <row r="19" spans="1:10" x14ac:dyDescent="0.25">
      <c r="A19" s="132"/>
      <c r="B19" s="15" t="s">
        <v>29</v>
      </c>
      <c r="C19" s="136" t="s">
        <v>30</v>
      </c>
      <c r="D19" s="84">
        <v>1429</v>
      </c>
      <c r="E19" s="8">
        <f t="shared" si="0"/>
        <v>20006000</v>
      </c>
      <c r="F19" s="131">
        <v>6000000</v>
      </c>
      <c r="G19" s="131">
        <v>500000</v>
      </c>
      <c r="H19" s="131">
        <v>300000</v>
      </c>
      <c r="I19" s="131"/>
    </row>
    <row r="20" spans="1:10" x14ac:dyDescent="0.25">
      <c r="A20" s="132"/>
      <c r="B20" s="15" t="s">
        <v>31</v>
      </c>
      <c r="C20" s="119"/>
      <c r="D20" s="84">
        <v>1260</v>
      </c>
      <c r="E20" s="8">
        <f t="shared" si="0"/>
        <v>17640000</v>
      </c>
      <c r="F20" s="132"/>
      <c r="G20" s="132"/>
      <c r="H20" s="132"/>
      <c r="I20" s="132"/>
    </row>
    <row r="21" spans="1:10" x14ac:dyDescent="0.25">
      <c r="A21" s="132"/>
      <c r="B21" s="15" t="s">
        <v>32</v>
      </c>
      <c r="C21" s="119"/>
      <c r="D21" s="84">
        <v>1905</v>
      </c>
      <c r="E21" s="8">
        <f t="shared" si="0"/>
        <v>26670000</v>
      </c>
      <c r="F21" s="133"/>
      <c r="G21" s="133"/>
      <c r="H21" s="133"/>
      <c r="I21" s="133"/>
      <c r="J21" s="45"/>
    </row>
    <row r="22" spans="1:10" x14ac:dyDescent="0.25">
      <c r="A22" s="132"/>
      <c r="B22" s="15" t="s">
        <v>33</v>
      </c>
      <c r="C22" s="119"/>
      <c r="D22" s="84">
        <v>780</v>
      </c>
      <c r="E22" s="8">
        <f t="shared" si="0"/>
        <v>10920000</v>
      </c>
      <c r="F22" s="8">
        <v>1000000</v>
      </c>
      <c r="G22" s="8">
        <v>500000</v>
      </c>
      <c r="H22" s="8">
        <v>200000</v>
      </c>
      <c r="I22" s="8"/>
    </row>
    <row r="23" spans="1:10" s="1" customFormat="1" x14ac:dyDescent="0.25">
      <c r="A23" s="132"/>
      <c r="B23" s="15" t="s">
        <v>109</v>
      </c>
      <c r="C23" s="119"/>
      <c r="D23" s="84">
        <v>180</v>
      </c>
      <c r="E23" s="8">
        <f t="shared" si="0"/>
        <v>2520000</v>
      </c>
      <c r="F23" s="8">
        <v>250000</v>
      </c>
      <c r="G23" s="8">
        <v>100000</v>
      </c>
      <c r="H23" s="8"/>
      <c r="I23" s="8"/>
    </row>
    <row r="24" spans="1:10" s="1" customFormat="1" x14ac:dyDescent="0.25">
      <c r="A24" s="132"/>
      <c r="B24" s="15" t="s">
        <v>108</v>
      </c>
      <c r="C24" s="119"/>
      <c r="D24" s="84">
        <v>3463.3</v>
      </c>
      <c r="E24" s="8">
        <f t="shared" si="0"/>
        <v>48486200</v>
      </c>
      <c r="F24" s="8">
        <v>6500000</v>
      </c>
      <c r="G24" s="8">
        <v>2000000</v>
      </c>
      <c r="H24" s="8">
        <v>500000</v>
      </c>
      <c r="I24" s="8">
        <v>1</v>
      </c>
    </row>
    <row r="25" spans="1:10" x14ac:dyDescent="0.25">
      <c r="A25" s="132"/>
      <c r="B25" s="15" t="s">
        <v>34</v>
      </c>
      <c r="C25" s="119"/>
      <c r="D25" s="84">
        <v>88</v>
      </c>
      <c r="E25" s="8">
        <f t="shared" si="0"/>
        <v>1232000</v>
      </c>
      <c r="F25" s="8">
        <v>500000</v>
      </c>
      <c r="G25" s="8">
        <v>300000</v>
      </c>
      <c r="H25" s="8"/>
      <c r="I25" s="8"/>
    </row>
    <row r="26" spans="1:10" s="1" customFormat="1" x14ac:dyDescent="0.25">
      <c r="A26" s="132"/>
      <c r="B26" s="23" t="s">
        <v>135</v>
      </c>
      <c r="C26" s="119"/>
      <c r="D26" s="85">
        <v>1228</v>
      </c>
      <c r="E26" s="8">
        <f t="shared" si="0"/>
        <v>17192000</v>
      </c>
      <c r="F26" s="24">
        <v>1000000</v>
      </c>
      <c r="G26" s="24">
        <v>500000</v>
      </c>
      <c r="H26" s="24">
        <v>100000</v>
      </c>
      <c r="I26" s="24"/>
    </row>
    <row r="27" spans="1:10" s="1" customFormat="1" x14ac:dyDescent="0.25">
      <c r="A27" s="132"/>
      <c r="B27" s="23" t="s">
        <v>136</v>
      </c>
      <c r="C27" s="119"/>
      <c r="D27" s="85">
        <v>1228</v>
      </c>
      <c r="E27" s="8">
        <f t="shared" si="0"/>
        <v>17192000</v>
      </c>
      <c r="F27" s="24">
        <v>1000000</v>
      </c>
      <c r="G27" s="24">
        <v>500000</v>
      </c>
      <c r="H27" s="24">
        <v>100000</v>
      </c>
      <c r="I27" s="24"/>
    </row>
    <row r="28" spans="1:10" ht="15.75" thickBot="1" x14ac:dyDescent="0.3">
      <c r="A28" s="132"/>
      <c r="B28" s="23" t="s">
        <v>35</v>
      </c>
      <c r="C28" s="119"/>
      <c r="D28" s="85">
        <v>1700</v>
      </c>
      <c r="E28" s="8">
        <f t="shared" si="0"/>
        <v>23800000</v>
      </c>
      <c r="F28" s="24">
        <v>3000000</v>
      </c>
      <c r="G28" s="24">
        <v>1000000</v>
      </c>
      <c r="H28" s="24">
        <v>200000</v>
      </c>
      <c r="I28" s="24"/>
      <c r="J28" s="45"/>
    </row>
    <row r="29" spans="1:10" ht="15.75" thickBot="1" x14ac:dyDescent="0.3">
      <c r="A29" s="19"/>
      <c r="B29" s="4"/>
      <c r="C29" s="32"/>
      <c r="D29" s="33">
        <f t="shared" ref="D29:H29" si="1">SUM(D6:D28)</f>
        <v>29471.3</v>
      </c>
      <c r="E29" s="33">
        <f t="shared" si="1"/>
        <v>412598200</v>
      </c>
      <c r="F29" s="33">
        <f t="shared" si="1"/>
        <v>46020000</v>
      </c>
      <c r="G29" s="33">
        <f t="shared" si="1"/>
        <v>15500000</v>
      </c>
      <c r="H29" s="33">
        <f t="shared" si="1"/>
        <v>2800000</v>
      </c>
      <c r="I29" s="33">
        <f>SUM(I6:I28)</f>
        <v>3</v>
      </c>
    </row>
    <row r="30" spans="1:10" s="50" customFormat="1" ht="15.75" thickBot="1" x14ac:dyDescent="0.3">
      <c r="A30" s="48"/>
      <c r="B30" s="49"/>
      <c r="C30" s="34"/>
      <c r="D30" s="35"/>
      <c r="E30" s="35"/>
      <c r="F30" s="35"/>
      <c r="G30" s="35"/>
      <c r="H30" s="35"/>
      <c r="I30" s="35"/>
    </row>
    <row r="31" spans="1:10" s="50" customFormat="1" x14ac:dyDescent="0.25">
      <c r="A31" s="46" t="s">
        <v>112</v>
      </c>
      <c r="B31" s="57">
        <f>+E29</f>
        <v>412598200</v>
      </c>
      <c r="C31" s="34"/>
      <c r="D31" s="35"/>
      <c r="E31" s="35"/>
      <c r="F31" s="35"/>
      <c r="G31" s="35"/>
      <c r="H31" s="35"/>
      <c r="I31" s="35"/>
    </row>
    <row r="32" spans="1:10" s="50" customFormat="1" x14ac:dyDescent="0.25">
      <c r="A32" s="51" t="s">
        <v>113</v>
      </c>
      <c r="B32" s="55">
        <f>+F29</f>
        <v>46020000</v>
      </c>
      <c r="C32" s="34"/>
      <c r="D32" s="35"/>
      <c r="E32" s="35"/>
      <c r="F32" s="35"/>
      <c r="G32" s="35"/>
      <c r="H32" s="35"/>
      <c r="I32" s="35"/>
    </row>
    <row r="33" spans="1:9" s="50" customFormat="1" x14ac:dyDescent="0.25">
      <c r="A33" s="51" t="s">
        <v>7</v>
      </c>
      <c r="B33" s="55">
        <f>+H29</f>
        <v>2800000</v>
      </c>
      <c r="C33" s="34"/>
      <c r="D33" s="35"/>
      <c r="E33" s="69"/>
      <c r="F33" s="69"/>
      <c r="G33" s="35"/>
      <c r="H33" s="35"/>
      <c r="I33" s="35"/>
    </row>
    <row r="34" spans="1:9" s="50" customFormat="1" x14ac:dyDescent="0.25">
      <c r="A34" s="51" t="s">
        <v>132</v>
      </c>
      <c r="B34" s="55">
        <f>+G29</f>
        <v>15500000</v>
      </c>
      <c r="C34" s="34"/>
      <c r="D34" s="35"/>
      <c r="E34" s="35"/>
      <c r="F34" s="35"/>
      <c r="G34" s="35"/>
      <c r="H34" s="35"/>
      <c r="I34" s="35"/>
    </row>
    <row r="35" spans="1:9" s="50" customFormat="1" x14ac:dyDescent="0.25">
      <c r="A35" s="51" t="s">
        <v>114</v>
      </c>
      <c r="B35" s="55">
        <v>600000</v>
      </c>
      <c r="C35" s="34"/>
      <c r="D35" s="35"/>
      <c r="E35" s="35"/>
      <c r="F35" s="69"/>
      <c r="G35" s="69"/>
      <c r="H35" s="69"/>
      <c r="I35" s="69"/>
    </row>
    <row r="36" spans="1:9" s="50" customFormat="1" x14ac:dyDescent="0.25">
      <c r="A36" s="51" t="s">
        <v>115</v>
      </c>
      <c r="B36" s="55">
        <v>600000</v>
      </c>
      <c r="C36" s="34"/>
      <c r="D36" s="35"/>
      <c r="E36" s="35"/>
      <c r="F36" s="69"/>
      <c r="G36" s="69"/>
      <c r="H36" s="69"/>
      <c r="I36" s="69"/>
    </row>
    <row r="37" spans="1:9" s="50" customFormat="1" ht="19.5" customHeight="1" x14ac:dyDescent="0.25">
      <c r="A37" s="51" t="s">
        <v>116</v>
      </c>
      <c r="B37" s="55">
        <f>+B31+B32</f>
        <v>458618200</v>
      </c>
      <c r="C37" s="34"/>
      <c r="D37" s="35"/>
      <c r="E37" s="35"/>
      <c r="F37" s="70"/>
      <c r="G37" s="70"/>
      <c r="H37" s="69"/>
      <c r="I37" s="69"/>
    </row>
    <row r="38" spans="1:9" s="50" customFormat="1" ht="18" customHeight="1" x14ac:dyDescent="0.25">
      <c r="A38" s="51" t="s">
        <v>117</v>
      </c>
      <c r="B38" s="55">
        <v>500000</v>
      </c>
      <c r="C38" s="34"/>
      <c r="D38" s="35"/>
      <c r="E38" s="35"/>
      <c r="F38" s="35"/>
      <c r="G38" s="35"/>
      <c r="H38" s="35"/>
      <c r="I38" s="35"/>
    </row>
    <row r="39" spans="1:9" s="50" customFormat="1" ht="24.75" customHeight="1" x14ac:dyDescent="0.25">
      <c r="A39" s="51" t="s">
        <v>118</v>
      </c>
      <c r="B39" s="55">
        <v>300000</v>
      </c>
      <c r="C39" s="34"/>
      <c r="D39" s="35"/>
      <c r="E39" s="35"/>
      <c r="F39" s="35"/>
      <c r="G39" s="35"/>
      <c r="H39" s="35"/>
      <c r="I39" s="35"/>
    </row>
    <row r="40" spans="1:9" s="50" customFormat="1" ht="27.75" customHeight="1" thickBot="1" x14ac:dyDescent="0.3">
      <c r="A40" s="52" t="s">
        <v>119</v>
      </c>
      <c r="B40" s="56">
        <v>1000000</v>
      </c>
      <c r="C40" s="34"/>
      <c r="D40" s="35"/>
      <c r="E40" s="35"/>
      <c r="F40" s="35"/>
      <c r="G40" s="35"/>
      <c r="H40" s="35"/>
      <c r="I40" s="35"/>
    </row>
    <row r="41" spans="1:9" s="50" customFormat="1" ht="15.75" thickBot="1" x14ac:dyDescent="0.3">
      <c r="A41" s="53"/>
      <c r="B41" s="54"/>
      <c r="C41" s="34"/>
      <c r="D41" s="35"/>
      <c r="E41" s="35"/>
      <c r="F41" s="35"/>
      <c r="G41" s="35"/>
      <c r="H41" s="35"/>
      <c r="I41" s="35"/>
    </row>
    <row r="42" spans="1:9" s="50" customFormat="1" ht="15.75" thickBot="1" x14ac:dyDescent="0.3">
      <c r="A42" s="19" t="s">
        <v>36</v>
      </c>
      <c r="B42" s="58">
        <v>50000</v>
      </c>
      <c r="C42" s="34"/>
      <c r="D42" s="35"/>
      <c r="E42" s="35"/>
      <c r="F42" s="35"/>
      <c r="G42" s="35"/>
      <c r="H42" s="35"/>
      <c r="I42" s="35"/>
    </row>
    <row r="43" spans="1:9" s="50" customFormat="1" x14ac:dyDescent="0.25">
      <c r="A43" s="48"/>
      <c r="B43" s="54"/>
      <c r="C43" s="34"/>
      <c r="D43" s="35"/>
      <c r="E43" s="35"/>
      <c r="F43" s="35"/>
      <c r="G43" s="35"/>
      <c r="H43" s="35"/>
      <c r="I43" s="35"/>
    </row>
    <row r="44" spans="1:9" s="50" customFormat="1" x14ac:dyDescent="0.25">
      <c r="A44" s="48"/>
      <c r="B44" s="54"/>
      <c r="C44" s="34"/>
      <c r="D44" s="35"/>
      <c r="E44" s="35"/>
      <c r="F44" s="35"/>
      <c r="G44" s="35"/>
      <c r="H44" s="35"/>
      <c r="I44" s="35"/>
    </row>
    <row r="45" spans="1:9" s="50" customFormat="1" x14ac:dyDescent="0.25">
      <c r="A45" s="5" t="s">
        <v>120</v>
      </c>
      <c r="B45" s="5"/>
      <c r="C45" s="5"/>
      <c r="D45" s="35"/>
      <c r="E45" s="35"/>
      <c r="F45" s="35"/>
      <c r="G45" s="35"/>
      <c r="H45" s="35"/>
      <c r="I45" s="35"/>
    </row>
    <row r="46" spans="1:9" s="50" customFormat="1" x14ac:dyDescent="0.25">
      <c r="A46" s="2"/>
      <c r="B46" s="5" t="s">
        <v>110</v>
      </c>
      <c r="C46" s="5"/>
      <c r="D46" s="35"/>
      <c r="E46" s="35"/>
      <c r="F46" s="35"/>
      <c r="G46" s="35"/>
      <c r="H46" s="35"/>
      <c r="I46" s="35"/>
    </row>
    <row r="47" spans="1:9" s="50" customFormat="1" ht="15.75" thickBot="1" x14ac:dyDescent="0.3">
      <c r="A47" s="5" t="s">
        <v>121</v>
      </c>
      <c r="B47" s="2"/>
      <c r="C47" s="5"/>
      <c r="D47" s="35"/>
      <c r="E47" s="35"/>
      <c r="F47" s="35"/>
      <c r="G47" s="35"/>
      <c r="H47" s="35"/>
      <c r="I47" s="35"/>
    </row>
    <row r="48" spans="1:9" s="50" customFormat="1" ht="15.75" thickBot="1" x14ac:dyDescent="0.3">
      <c r="A48" s="65" t="s">
        <v>0</v>
      </c>
      <c r="B48" s="65" t="s">
        <v>1</v>
      </c>
      <c r="C48" s="65" t="s">
        <v>2</v>
      </c>
      <c r="D48" s="65" t="s">
        <v>3</v>
      </c>
      <c r="E48" s="65" t="s">
        <v>4</v>
      </c>
      <c r="F48" s="65" t="s">
        <v>5</v>
      </c>
      <c r="G48" s="65" t="s">
        <v>6</v>
      </c>
      <c r="H48" s="65" t="s">
        <v>7</v>
      </c>
      <c r="I48" s="65" t="s">
        <v>140</v>
      </c>
    </row>
    <row r="49" spans="1:11" x14ac:dyDescent="0.25">
      <c r="A49" s="126" t="s">
        <v>37</v>
      </c>
      <c r="B49" s="25" t="s">
        <v>38</v>
      </c>
      <c r="C49" s="137" t="s">
        <v>30</v>
      </c>
      <c r="D49" s="86">
        <v>882</v>
      </c>
      <c r="E49" s="47">
        <f>+D49*$F$1</f>
        <v>12348000</v>
      </c>
      <c r="F49" s="118">
        <v>1500000</v>
      </c>
      <c r="G49" s="118">
        <v>500000</v>
      </c>
      <c r="H49" s="118">
        <v>200000</v>
      </c>
      <c r="I49" s="118"/>
    </row>
    <row r="50" spans="1:11" ht="15.75" thickBot="1" x14ac:dyDescent="0.3">
      <c r="A50" s="128"/>
      <c r="B50" s="16" t="s">
        <v>39</v>
      </c>
      <c r="C50" s="120"/>
      <c r="D50" s="87">
        <v>252</v>
      </c>
      <c r="E50" s="43">
        <f>+D50*$F$1</f>
        <v>3528000</v>
      </c>
      <c r="F50" s="119"/>
      <c r="G50" s="122"/>
      <c r="H50" s="119"/>
      <c r="I50" s="119"/>
      <c r="J50" s="45"/>
    </row>
    <row r="51" spans="1:11" ht="35.25" customHeight="1" thickBot="1" x14ac:dyDescent="0.3">
      <c r="A51" s="73" t="s">
        <v>40</v>
      </c>
      <c r="B51" s="31" t="s">
        <v>41</v>
      </c>
      <c r="C51" s="74" t="s">
        <v>30</v>
      </c>
      <c r="D51" s="88">
        <v>2283</v>
      </c>
      <c r="E51" s="106">
        <f t="shared" ref="E51:E105" si="2">+D51*$F$1</f>
        <v>31962000</v>
      </c>
      <c r="F51" s="72">
        <v>4000000</v>
      </c>
      <c r="G51" s="72">
        <v>1000000</v>
      </c>
      <c r="H51" s="72">
        <v>300000</v>
      </c>
      <c r="I51" s="107"/>
      <c r="J51" s="45"/>
      <c r="K51" s="45"/>
    </row>
    <row r="52" spans="1:11" ht="23.25" x14ac:dyDescent="0.25">
      <c r="A52" s="126" t="s">
        <v>42</v>
      </c>
      <c r="B52" s="14" t="s">
        <v>43</v>
      </c>
      <c r="C52" s="121" t="s">
        <v>30</v>
      </c>
      <c r="D52" s="89">
        <v>1294</v>
      </c>
      <c r="E52" s="47">
        <f t="shared" si="2"/>
        <v>18116000</v>
      </c>
      <c r="F52" s="118">
        <v>9000000</v>
      </c>
      <c r="G52" s="118">
        <v>2000000</v>
      </c>
      <c r="H52" s="118">
        <v>300000</v>
      </c>
      <c r="I52" s="118"/>
    </row>
    <row r="53" spans="1:11" x14ac:dyDescent="0.25">
      <c r="A53" s="127"/>
      <c r="B53" s="15" t="s">
        <v>44</v>
      </c>
      <c r="C53" s="119"/>
      <c r="D53" s="84">
        <v>853</v>
      </c>
      <c r="E53" s="47">
        <f t="shared" si="2"/>
        <v>11942000</v>
      </c>
      <c r="F53" s="119"/>
      <c r="G53" s="124"/>
      <c r="H53" s="125"/>
      <c r="I53" s="125"/>
    </row>
    <row r="54" spans="1:11" ht="23.25" x14ac:dyDescent="0.25">
      <c r="A54" s="127"/>
      <c r="B54" s="15" t="s">
        <v>45</v>
      </c>
      <c r="C54" s="119"/>
      <c r="D54" s="84">
        <v>1020</v>
      </c>
      <c r="E54" s="47">
        <f t="shared" si="2"/>
        <v>14280000</v>
      </c>
      <c r="F54" s="119"/>
      <c r="G54" s="124"/>
      <c r="H54" s="125"/>
      <c r="I54" s="125"/>
    </row>
    <row r="55" spans="1:11" s="1" customFormat="1" x14ac:dyDescent="0.25">
      <c r="A55" s="127"/>
      <c r="B55" s="15" t="s">
        <v>130</v>
      </c>
      <c r="C55" s="119"/>
      <c r="D55" s="84">
        <v>60</v>
      </c>
      <c r="E55" s="47">
        <f t="shared" si="2"/>
        <v>840000</v>
      </c>
      <c r="F55" s="119"/>
      <c r="G55" s="124"/>
      <c r="H55" s="125"/>
      <c r="I55" s="125"/>
    </row>
    <row r="56" spans="1:11" x14ac:dyDescent="0.25">
      <c r="A56" s="127"/>
      <c r="B56" s="15" t="s">
        <v>46</v>
      </c>
      <c r="C56" s="119"/>
      <c r="D56" s="84">
        <v>373</v>
      </c>
      <c r="E56" s="47">
        <f t="shared" si="2"/>
        <v>5222000</v>
      </c>
      <c r="F56" s="119"/>
      <c r="G56" s="124"/>
      <c r="H56" s="125"/>
      <c r="I56" s="125"/>
    </row>
    <row r="57" spans="1:11" ht="13.5" customHeight="1" thickBot="1" x14ac:dyDescent="0.3">
      <c r="A57" s="128"/>
      <c r="B57" s="16" t="s">
        <v>47</v>
      </c>
      <c r="C57" s="120"/>
      <c r="D57" s="87">
        <f>800+464</f>
        <v>1264</v>
      </c>
      <c r="E57" s="43">
        <f t="shared" si="2"/>
        <v>17696000</v>
      </c>
      <c r="F57" s="120"/>
      <c r="G57" s="122"/>
      <c r="H57" s="129"/>
      <c r="I57" s="129"/>
      <c r="J57" s="45"/>
      <c r="K57" s="45"/>
    </row>
    <row r="58" spans="1:11" s="1" customFormat="1" ht="34.5" x14ac:dyDescent="0.25">
      <c r="A58" s="134" t="s">
        <v>48</v>
      </c>
      <c r="B58" s="14" t="s">
        <v>49</v>
      </c>
      <c r="C58" s="14" t="s">
        <v>30</v>
      </c>
      <c r="D58" s="89">
        <v>1463</v>
      </c>
      <c r="E58" s="47">
        <f t="shared" si="2"/>
        <v>20482000</v>
      </c>
      <c r="F58" s="39">
        <v>3000000</v>
      </c>
      <c r="G58" s="39">
        <v>1000000</v>
      </c>
      <c r="H58" s="39">
        <v>300000</v>
      </c>
      <c r="I58" s="39"/>
    </row>
    <row r="59" spans="1:11" ht="15.75" thickBot="1" x14ac:dyDescent="0.3">
      <c r="A59" s="135"/>
      <c r="B59" s="40" t="s">
        <v>14</v>
      </c>
      <c r="C59" s="40" t="s">
        <v>12</v>
      </c>
      <c r="D59" s="90">
        <v>286</v>
      </c>
      <c r="E59" s="43">
        <f t="shared" si="2"/>
        <v>4004000</v>
      </c>
      <c r="F59" s="12">
        <v>500000</v>
      </c>
      <c r="G59" s="12">
        <v>200000</v>
      </c>
      <c r="H59" s="12">
        <v>20000</v>
      </c>
      <c r="I59" s="12"/>
      <c r="J59" s="45"/>
      <c r="K59" s="45"/>
    </row>
    <row r="60" spans="1:11" ht="23.25" x14ac:dyDescent="0.25">
      <c r="A60" s="119" t="s">
        <v>50</v>
      </c>
      <c r="B60" s="25" t="s">
        <v>51</v>
      </c>
      <c r="C60" s="119" t="s">
        <v>30</v>
      </c>
      <c r="D60" s="86">
        <v>507</v>
      </c>
      <c r="E60" s="47">
        <f t="shared" si="2"/>
        <v>7098000</v>
      </c>
      <c r="F60" s="125">
        <v>20000000</v>
      </c>
      <c r="G60" s="125">
        <v>3000000</v>
      </c>
      <c r="H60" s="125">
        <v>500000</v>
      </c>
      <c r="I60" s="125"/>
    </row>
    <row r="61" spans="1:11" x14ac:dyDescent="0.25">
      <c r="A61" s="119"/>
      <c r="B61" s="15" t="s">
        <v>53</v>
      </c>
      <c r="C61" s="119" t="s">
        <v>54</v>
      </c>
      <c r="D61" s="84">
        <v>240</v>
      </c>
      <c r="E61" s="47">
        <f t="shared" si="2"/>
        <v>3360000</v>
      </c>
      <c r="F61" s="119"/>
      <c r="G61" s="124"/>
      <c r="H61" s="119"/>
      <c r="I61" s="119"/>
    </row>
    <row r="62" spans="1:11" x14ac:dyDescent="0.25">
      <c r="A62" s="119"/>
      <c r="B62" s="15" t="s">
        <v>129</v>
      </c>
      <c r="C62" s="119" t="s">
        <v>54</v>
      </c>
      <c r="D62" s="84">
        <v>78</v>
      </c>
      <c r="E62" s="47">
        <f t="shared" si="2"/>
        <v>1092000</v>
      </c>
      <c r="F62" s="119"/>
      <c r="G62" s="124"/>
      <c r="H62" s="119"/>
      <c r="I62" s="119"/>
    </row>
    <row r="63" spans="1:11" x14ac:dyDescent="0.25">
      <c r="A63" s="119"/>
      <c r="B63" s="15" t="s">
        <v>55</v>
      </c>
      <c r="C63" s="119" t="s">
        <v>52</v>
      </c>
      <c r="D63" s="84">
        <v>844</v>
      </c>
      <c r="E63" s="47">
        <f t="shared" si="2"/>
        <v>11816000</v>
      </c>
      <c r="F63" s="119"/>
      <c r="G63" s="124"/>
      <c r="H63" s="119"/>
      <c r="I63" s="119"/>
    </row>
    <row r="64" spans="1:11" ht="23.25" x14ac:dyDescent="0.25">
      <c r="A64" s="119"/>
      <c r="B64" s="15" t="s">
        <v>56</v>
      </c>
      <c r="C64" s="119" t="s">
        <v>52</v>
      </c>
      <c r="D64" s="84">
        <f>513+988</f>
        <v>1501</v>
      </c>
      <c r="E64" s="47">
        <f t="shared" si="2"/>
        <v>21014000</v>
      </c>
      <c r="F64" s="119"/>
      <c r="G64" s="124"/>
      <c r="H64" s="119"/>
      <c r="I64" s="119"/>
    </row>
    <row r="65" spans="1:13" ht="23.25" x14ac:dyDescent="0.25">
      <c r="A65" s="119"/>
      <c r="B65" s="15" t="s">
        <v>57</v>
      </c>
      <c r="C65" s="119" t="s">
        <v>52</v>
      </c>
      <c r="D65" s="84">
        <v>725</v>
      </c>
      <c r="E65" s="47">
        <f t="shared" si="2"/>
        <v>10150000</v>
      </c>
      <c r="F65" s="119"/>
      <c r="G65" s="124"/>
      <c r="H65" s="119"/>
      <c r="I65" s="119"/>
    </row>
    <row r="66" spans="1:13" x14ac:dyDescent="0.25">
      <c r="A66" s="119"/>
      <c r="B66" s="15" t="s">
        <v>58</v>
      </c>
      <c r="C66" s="119" t="s">
        <v>59</v>
      </c>
      <c r="D66" s="84">
        <v>178</v>
      </c>
      <c r="E66" s="47">
        <f t="shared" si="2"/>
        <v>2492000</v>
      </c>
      <c r="F66" s="119"/>
      <c r="G66" s="124"/>
      <c r="H66" s="119"/>
      <c r="I66" s="119"/>
    </row>
    <row r="67" spans="1:13" x14ac:dyDescent="0.25">
      <c r="A67" s="119"/>
      <c r="B67" s="15" t="s">
        <v>60</v>
      </c>
      <c r="C67" s="119" t="s">
        <v>52</v>
      </c>
      <c r="D67" s="84">
        <v>193</v>
      </c>
      <c r="E67" s="47">
        <f t="shared" si="2"/>
        <v>2702000</v>
      </c>
      <c r="F67" s="119"/>
      <c r="G67" s="124"/>
      <c r="H67" s="119"/>
      <c r="I67" s="119"/>
    </row>
    <row r="68" spans="1:13" x14ac:dyDescent="0.25">
      <c r="A68" s="119"/>
      <c r="B68" s="15" t="s">
        <v>61</v>
      </c>
      <c r="C68" s="119" t="s">
        <v>52</v>
      </c>
      <c r="D68" s="84">
        <v>513</v>
      </c>
      <c r="E68" s="47">
        <f t="shared" si="2"/>
        <v>7182000</v>
      </c>
      <c r="F68" s="119"/>
      <c r="G68" s="124"/>
      <c r="H68" s="119"/>
      <c r="I68" s="119"/>
    </row>
    <row r="69" spans="1:13" x14ac:dyDescent="0.25">
      <c r="A69" s="119"/>
      <c r="B69" s="15" t="s">
        <v>62</v>
      </c>
      <c r="C69" s="119" t="s">
        <v>63</v>
      </c>
      <c r="D69" s="84">
        <v>1632</v>
      </c>
      <c r="E69" s="47">
        <f t="shared" si="2"/>
        <v>22848000</v>
      </c>
      <c r="F69" s="119"/>
      <c r="G69" s="124"/>
      <c r="H69" s="119"/>
      <c r="I69" s="119"/>
    </row>
    <row r="70" spans="1:13" x14ac:dyDescent="0.25">
      <c r="A70" s="119"/>
      <c r="B70" s="15" t="s">
        <v>107</v>
      </c>
      <c r="C70" s="119" t="s">
        <v>63</v>
      </c>
      <c r="D70" s="84">
        <v>145</v>
      </c>
      <c r="E70" s="47">
        <f t="shared" si="2"/>
        <v>2030000</v>
      </c>
      <c r="F70" s="119"/>
      <c r="G70" s="124"/>
      <c r="H70" s="119"/>
      <c r="I70" s="119"/>
    </row>
    <row r="71" spans="1:13" s="1" customFormat="1" ht="23.25" x14ac:dyDescent="0.25">
      <c r="A71" s="119"/>
      <c r="B71" s="15" t="s">
        <v>105</v>
      </c>
      <c r="C71" s="119"/>
      <c r="D71" s="84">
        <v>290</v>
      </c>
      <c r="E71" s="47">
        <f t="shared" si="2"/>
        <v>4060000</v>
      </c>
      <c r="F71" s="119"/>
      <c r="G71" s="124"/>
      <c r="H71" s="119"/>
      <c r="I71" s="119"/>
    </row>
    <row r="72" spans="1:13" s="1" customFormat="1" ht="23.25" x14ac:dyDescent="0.25">
      <c r="A72" s="119"/>
      <c r="B72" s="15" t="s">
        <v>106</v>
      </c>
      <c r="C72" s="119"/>
      <c r="D72" s="84">
        <v>432</v>
      </c>
      <c r="E72" s="47">
        <f t="shared" si="2"/>
        <v>6048000</v>
      </c>
      <c r="F72" s="119"/>
      <c r="G72" s="124"/>
      <c r="H72" s="119"/>
      <c r="I72" s="119"/>
    </row>
    <row r="73" spans="1:13" ht="23.25" x14ac:dyDescent="0.25">
      <c r="A73" s="119"/>
      <c r="B73" s="15" t="s">
        <v>64</v>
      </c>
      <c r="C73" s="119" t="s">
        <v>52</v>
      </c>
      <c r="D73" s="84">
        <v>550</v>
      </c>
      <c r="E73" s="47">
        <f t="shared" si="2"/>
        <v>7700000</v>
      </c>
      <c r="F73" s="119"/>
      <c r="G73" s="124"/>
      <c r="H73" s="119"/>
      <c r="I73" s="119"/>
    </row>
    <row r="74" spans="1:13" x14ac:dyDescent="0.25">
      <c r="A74" s="119"/>
      <c r="B74" s="15" t="s">
        <v>65</v>
      </c>
      <c r="C74" s="119" t="s">
        <v>52</v>
      </c>
      <c r="D74" s="84">
        <v>144</v>
      </c>
      <c r="E74" s="47">
        <f t="shared" si="2"/>
        <v>2016000</v>
      </c>
      <c r="F74" s="119"/>
      <c r="G74" s="124"/>
      <c r="H74" s="119"/>
      <c r="I74" s="119"/>
    </row>
    <row r="75" spans="1:13" ht="15.75" thickBot="1" x14ac:dyDescent="0.3">
      <c r="A75" s="130"/>
      <c r="B75" s="26" t="s">
        <v>66</v>
      </c>
      <c r="C75" s="6" t="s">
        <v>67</v>
      </c>
      <c r="D75" s="83">
        <v>1248</v>
      </c>
      <c r="E75" s="105">
        <f t="shared" si="2"/>
        <v>17472000</v>
      </c>
      <c r="F75" s="120"/>
      <c r="G75" s="122"/>
      <c r="H75" s="120"/>
      <c r="I75" s="120"/>
      <c r="J75" s="45"/>
    </row>
    <row r="76" spans="1:13" ht="24" thickBot="1" x14ac:dyDescent="0.3">
      <c r="A76" s="66" t="s">
        <v>68</v>
      </c>
      <c r="B76" s="17" t="s">
        <v>69</v>
      </c>
      <c r="C76" s="17" t="s">
        <v>70</v>
      </c>
      <c r="D76" s="91">
        <v>1761</v>
      </c>
      <c r="E76" s="106">
        <f t="shared" si="2"/>
        <v>24654000</v>
      </c>
      <c r="F76" s="42">
        <v>3000000</v>
      </c>
      <c r="G76" s="42">
        <v>1000000</v>
      </c>
      <c r="H76" s="42">
        <v>500000</v>
      </c>
      <c r="I76" s="107"/>
      <c r="M76" s="71"/>
    </row>
    <row r="77" spans="1:13" ht="24" thickBot="1" x14ac:dyDescent="0.3">
      <c r="A77" s="19" t="s">
        <v>71</v>
      </c>
      <c r="B77" s="18" t="s">
        <v>72</v>
      </c>
      <c r="C77" s="19" t="s">
        <v>73</v>
      </c>
      <c r="D77" s="92">
        <v>2248</v>
      </c>
      <c r="E77" s="106">
        <f t="shared" si="2"/>
        <v>31472000</v>
      </c>
      <c r="F77" s="13">
        <v>4000000</v>
      </c>
      <c r="G77" s="13">
        <v>1000000</v>
      </c>
      <c r="H77" s="13">
        <v>200000</v>
      </c>
      <c r="I77" s="13"/>
    </row>
    <row r="78" spans="1:13" x14ac:dyDescent="0.25">
      <c r="A78" s="119" t="s">
        <v>74</v>
      </c>
      <c r="B78" s="27" t="s">
        <v>75</v>
      </c>
      <c r="C78" s="138" t="s">
        <v>76</v>
      </c>
      <c r="D78" s="93">
        <v>1031</v>
      </c>
      <c r="E78" s="47">
        <f t="shared" si="2"/>
        <v>14434000</v>
      </c>
      <c r="F78" s="114">
        <v>14000000</v>
      </c>
      <c r="G78" s="114">
        <v>3000000</v>
      </c>
      <c r="H78" s="114">
        <v>500000</v>
      </c>
      <c r="I78" s="47"/>
    </row>
    <row r="79" spans="1:13" x14ac:dyDescent="0.25">
      <c r="A79" s="119"/>
      <c r="B79" s="10" t="s">
        <v>128</v>
      </c>
      <c r="C79" s="119"/>
      <c r="D79" s="81">
        <v>193</v>
      </c>
      <c r="E79" s="47">
        <f t="shared" si="2"/>
        <v>2702000</v>
      </c>
      <c r="F79" s="116"/>
      <c r="G79" s="124"/>
      <c r="H79" s="116"/>
      <c r="I79" s="47"/>
    </row>
    <row r="80" spans="1:13" ht="23.25" x14ac:dyDescent="0.25">
      <c r="A80" s="119"/>
      <c r="B80" s="10" t="s">
        <v>77</v>
      </c>
      <c r="C80" s="119"/>
      <c r="D80" s="81">
        <v>149</v>
      </c>
      <c r="E80" s="47">
        <f t="shared" si="2"/>
        <v>2086000</v>
      </c>
      <c r="F80" s="116"/>
      <c r="G80" s="124"/>
      <c r="H80" s="116"/>
      <c r="I80" s="47"/>
    </row>
    <row r="81" spans="1:10" ht="23.25" x14ac:dyDescent="0.25">
      <c r="A81" s="119"/>
      <c r="B81" s="10" t="s">
        <v>78</v>
      </c>
      <c r="C81" s="119"/>
      <c r="D81" s="81">
        <v>890</v>
      </c>
      <c r="E81" s="47">
        <f t="shared" si="2"/>
        <v>12460000</v>
      </c>
      <c r="F81" s="116"/>
      <c r="G81" s="124"/>
      <c r="H81" s="116"/>
      <c r="I81" s="47"/>
    </row>
    <row r="82" spans="1:10" ht="23.25" x14ac:dyDescent="0.25">
      <c r="A82" s="119"/>
      <c r="B82" s="10" t="s">
        <v>79</v>
      </c>
      <c r="C82" s="119"/>
      <c r="D82" s="81">
        <v>1348</v>
      </c>
      <c r="E82" s="47">
        <f t="shared" si="2"/>
        <v>18872000</v>
      </c>
      <c r="F82" s="116"/>
      <c r="G82" s="124"/>
      <c r="H82" s="116"/>
      <c r="I82" s="47"/>
    </row>
    <row r="83" spans="1:10" ht="34.5" x14ac:dyDescent="0.25">
      <c r="A83" s="119"/>
      <c r="B83" s="10" t="s">
        <v>80</v>
      </c>
      <c r="C83" s="119"/>
      <c r="D83" s="81">
        <f>1088+50</f>
        <v>1138</v>
      </c>
      <c r="E83" s="47">
        <f t="shared" si="2"/>
        <v>15932000</v>
      </c>
      <c r="F83" s="116"/>
      <c r="G83" s="124"/>
      <c r="H83" s="116"/>
      <c r="I83" s="47"/>
    </row>
    <row r="84" spans="1:10" ht="23.25" x14ac:dyDescent="0.25">
      <c r="A84" s="119"/>
      <c r="B84" s="10" t="s">
        <v>127</v>
      </c>
      <c r="C84" s="119"/>
      <c r="D84" s="81">
        <v>2064</v>
      </c>
      <c r="E84" s="47">
        <f t="shared" si="2"/>
        <v>28896000</v>
      </c>
      <c r="F84" s="116"/>
      <c r="G84" s="124"/>
      <c r="H84" s="116"/>
      <c r="I84" s="47">
        <v>1</v>
      </c>
    </row>
    <row r="85" spans="1:10" s="1" customFormat="1" x14ac:dyDescent="0.25">
      <c r="A85" s="119"/>
      <c r="B85" s="28" t="s">
        <v>99</v>
      </c>
      <c r="C85" s="119"/>
      <c r="D85" s="94">
        <v>165</v>
      </c>
      <c r="E85" s="47">
        <f t="shared" si="2"/>
        <v>2310000</v>
      </c>
      <c r="F85" s="116"/>
      <c r="G85" s="124"/>
      <c r="H85" s="116"/>
      <c r="I85" s="47"/>
    </row>
    <row r="86" spans="1:10" s="1" customFormat="1" ht="23.25" x14ac:dyDescent="0.25">
      <c r="A86" s="119"/>
      <c r="B86" s="28" t="s">
        <v>100</v>
      </c>
      <c r="C86" s="119"/>
      <c r="D86" s="94">
        <v>297</v>
      </c>
      <c r="E86" s="47">
        <f t="shared" si="2"/>
        <v>4158000</v>
      </c>
      <c r="F86" s="116"/>
      <c r="G86" s="124"/>
      <c r="H86" s="116"/>
      <c r="I86" s="47"/>
    </row>
    <row r="87" spans="1:10" s="1" customFormat="1" ht="23.25" x14ac:dyDescent="0.25">
      <c r="A87" s="119"/>
      <c r="B87" s="28" t="s">
        <v>101</v>
      </c>
      <c r="C87" s="119"/>
      <c r="D87" s="94">
        <f>298</f>
        <v>298</v>
      </c>
      <c r="E87" s="47">
        <f t="shared" si="2"/>
        <v>4172000</v>
      </c>
      <c r="F87" s="116"/>
      <c r="G87" s="124"/>
      <c r="H87" s="116"/>
      <c r="I87" s="47"/>
    </row>
    <row r="88" spans="1:10" x14ac:dyDescent="0.25">
      <c r="A88" s="119"/>
      <c r="B88" s="28" t="s">
        <v>81</v>
      </c>
      <c r="C88" s="119"/>
      <c r="D88" s="94">
        <v>186</v>
      </c>
      <c r="E88" s="47">
        <f t="shared" si="2"/>
        <v>2604000</v>
      </c>
      <c r="F88" s="116"/>
      <c r="G88" s="124"/>
      <c r="H88" s="116"/>
      <c r="I88" s="47"/>
    </row>
    <row r="89" spans="1:10" ht="30.75" customHeight="1" thickBot="1" x14ac:dyDescent="0.3">
      <c r="A89" s="41"/>
      <c r="B89" s="21" t="s">
        <v>82</v>
      </c>
      <c r="C89" s="36" t="s">
        <v>83</v>
      </c>
      <c r="D89" s="95">
        <v>220</v>
      </c>
      <c r="E89" s="105">
        <f t="shared" si="2"/>
        <v>3080000</v>
      </c>
      <c r="F89" s="117"/>
      <c r="G89" s="122"/>
      <c r="H89" s="117"/>
      <c r="I89" s="108"/>
      <c r="J89" s="45"/>
    </row>
    <row r="90" spans="1:10" s="1" customFormat="1" ht="23.25" thickBot="1" x14ac:dyDescent="0.3">
      <c r="A90" s="67" t="s">
        <v>102</v>
      </c>
      <c r="B90" s="38" t="s">
        <v>103</v>
      </c>
      <c r="C90" s="41" t="s">
        <v>104</v>
      </c>
      <c r="D90" s="96">
        <v>2337</v>
      </c>
      <c r="E90" s="106">
        <f t="shared" si="2"/>
        <v>32718000</v>
      </c>
      <c r="F90" s="42">
        <v>4000000</v>
      </c>
      <c r="G90" s="42">
        <v>1000000</v>
      </c>
      <c r="H90" s="42">
        <v>200000</v>
      </c>
      <c r="I90" s="107"/>
    </row>
    <row r="91" spans="1:10" ht="23.25" x14ac:dyDescent="0.25">
      <c r="A91" s="121" t="s">
        <v>84</v>
      </c>
      <c r="B91" s="20" t="s">
        <v>85</v>
      </c>
      <c r="C91" s="121" t="s">
        <v>76</v>
      </c>
      <c r="D91" s="97">
        <v>1175</v>
      </c>
      <c r="E91" s="47">
        <f t="shared" si="2"/>
        <v>16450000</v>
      </c>
      <c r="F91" s="118">
        <v>3000000</v>
      </c>
      <c r="G91" s="118">
        <v>1000000</v>
      </c>
      <c r="H91" s="118">
        <v>300000</v>
      </c>
      <c r="I91" s="118"/>
    </row>
    <row r="92" spans="1:10" ht="15.75" thickBot="1" x14ac:dyDescent="0.3">
      <c r="A92" s="120"/>
      <c r="B92" s="21" t="s">
        <v>86</v>
      </c>
      <c r="C92" s="120"/>
      <c r="D92" s="95">
        <v>297</v>
      </c>
      <c r="E92" s="43">
        <f t="shared" si="2"/>
        <v>4158000</v>
      </c>
      <c r="F92" s="119"/>
      <c r="G92" s="122"/>
      <c r="H92" s="119"/>
      <c r="I92" s="119"/>
      <c r="J92" s="45"/>
    </row>
    <row r="93" spans="1:10" x14ac:dyDescent="0.25">
      <c r="A93" s="119" t="s">
        <v>87</v>
      </c>
      <c r="B93" s="29" t="s">
        <v>33</v>
      </c>
      <c r="C93" s="123" t="s">
        <v>88</v>
      </c>
      <c r="D93" s="98">
        <v>177</v>
      </c>
      <c r="E93" s="47">
        <f t="shared" si="2"/>
        <v>2478000</v>
      </c>
      <c r="F93" s="118">
        <v>9000000</v>
      </c>
      <c r="G93" s="118">
        <v>2000000</v>
      </c>
      <c r="H93" s="118">
        <v>400000</v>
      </c>
      <c r="I93" s="118"/>
    </row>
    <row r="94" spans="1:10" x14ac:dyDescent="0.25">
      <c r="A94" s="119"/>
      <c r="B94" s="22" t="s">
        <v>89</v>
      </c>
      <c r="C94" s="119"/>
      <c r="D94" s="99">
        <v>1109</v>
      </c>
      <c r="E94" s="47">
        <f t="shared" si="2"/>
        <v>15526000</v>
      </c>
      <c r="F94" s="119"/>
      <c r="G94" s="124"/>
      <c r="H94" s="119"/>
      <c r="I94" s="119"/>
    </row>
    <row r="95" spans="1:10" ht="23.25" x14ac:dyDescent="0.25">
      <c r="A95" s="119"/>
      <c r="B95" s="22" t="s">
        <v>124</v>
      </c>
      <c r="C95" s="119"/>
      <c r="D95" s="99">
        <f>698+147</f>
        <v>845</v>
      </c>
      <c r="E95" s="47">
        <f t="shared" si="2"/>
        <v>11830000</v>
      </c>
      <c r="F95" s="119"/>
      <c r="G95" s="124"/>
      <c r="H95" s="119"/>
      <c r="I95" s="119"/>
    </row>
    <row r="96" spans="1:10" x14ac:dyDescent="0.25">
      <c r="A96" s="119"/>
      <c r="B96" s="22" t="s">
        <v>90</v>
      </c>
      <c r="C96" s="119"/>
      <c r="D96" s="99">
        <v>163</v>
      </c>
      <c r="E96" s="47">
        <f t="shared" si="2"/>
        <v>2282000</v>
      </c>
      <c r="F96" s="119"/>
      <c r="G96" s="124"/>
      <c r="H96" s="119"/>
      <c r="I96" s="119"/>
    </row>
    <row r="97" spans="1:10" x14ac:dyDescent="0.25">
      <c r="A97" s="119"/>
      <c r="B97" s="22" t="s">
        <v>91</v>
      </c>
      <c r="C97" s="119"/>
      <c r="D97" s="99">
        <v>868</v>
      </c>
      <c r="E97" s="47">
        <f t="shared" si="2"/>
        <v>12152000</v>
      </c>
      <c r="F97" s="119"/>
      <c r="G97" s="124"/>
      <c r="H97" s="119"/>
      <c r="I97" s="119"/>
    </row>
    <row r="98" spans="1:10" ht="23.25" x14ac:dyDescent="0.25">
      <c r="A98" s="119"/>
      <c r="B98" s="22" t="s">
        <v>92</v>
      </c>
      <c r="C98" s="119"/>
      <c r="D98" s="99">
        <v>160</v>
      </c>
      <c r="E98" s="47">
        <f t="shared" si="2"/>
        <v>2240000</v>
      </c>
      <c r="F98" s="119"/>
      <c r="G98" s="124"/>
      <c r="H98" s="119"/>
      <c r="I98" s="119"/>
    </row>
    <row r="99" spans="1:10" s="1" customFormat="1" x14ac:dyDescent="0.25">
      <c r="A99" s="119"/>
      <c r="B99" s="30" t="s">
        <v>125</v>
      </c>
      <c r="C99" s="119"/>
      <c r="D99" s="100">
        <v>113</v>
      </c>
      <c r="E99" s="47">
        <f t="shared" si="2"/>
        <v>1582000</v>
      </c>
      <c r="F99" s="119"/>
      <c r="G99" s="124"/>
      <c r="H99" s="119"/>
      <c r="I99" s="119"/>
    </row>
    <row r="100" spans="1:10" s="1" customFormat="1" ht="23.25" x14ac:dyDescent="0.25">
      <c r="A100" s="119"/>
      <c r="B100" s="30" t="s">
        <v>126</v>
      </c>
      <c r="C100" s="119"/>
      <c r="D100" s="100">
        <v>16</v>
      </c>
      <c r="E100" s="47">
        <f t="shared" si="2"/>
        <v>224000</v>
      </c>
      <c r="F100" s="119"/>
      <c r="G100" s="124"/>
      <c r="H100" s="119"/>
      <c r="I100" s="119"/>
    </row>
    <row r="101" spans="1:10" ht="15.75" thickBot="1" x14ac:dyDescent="0.3">
      <c r="A101" s="119"/>
      <c r="B101" s="30" t="s">
        <v>93</v>
      </c>
      <c r="C101" s="119"/>
      <c r="D101" s="100">
        <v>1701</v>
      </c>
      <c r="E101" s="43">
        <f t="shared" si="2"/>
        <v>23814000</v>
      </c>
      <c r="F101" s="120"/>
      <c r="G101" s="122"/>
      <c r="H101" s="120"/>
      <c r="I101" s="120"/>
      <c r="J101" s="45"/>
    </row>
    <row r="102" spans="1:10" ht="33" customHeight="1" x14ac:dyDescent="0.25">
      <c r="A102" s="109" t="s">
        <v>94</v>
      </c>
      <c r="B102" s="75" t="s">
        <v>95</v>
      </c>
      <c r="C102" s="112" t="s">
        <v>88</v>
      </c>
      <c r="D102" s="101">
        <v>704</v>
      </c>
      <c r="E102" s="47">
        <f t="shared" si="2"/>
        <v>9856000</v>
      </c>
      <c r="F102" s="78">
        <v>900000</v>
      </c>
      <c r="G102" s="114">
        <v>1000000</v>
      </c>
      <c r="H102" s="114">
        <v>300000</v>
      </c>
      <c r="I102" s="114"/>
    </row>
    <row r="103" spans="1:10" s="1" customFormat="1" ht="33" customHeight="1" x14ac:dyDescent="0.25">
      <c r="A103" s="110"/>
      <c r="B103" s="30" t="s">
        <v>123</v>
      </c>
      <c r="C103" s="113"/>
      <c r="D103" s="100">
        <v>563</v>
      </c>
      <c r="E103" s="47">
        <f t="shared" si="2"/>
        <v>7882000</v>
      </c>
      <c r="F103" s="24">
        <v>1000000</v>
      </c>
      <c r="G103" s="115"/>
      <c r="H103" s="115"/>
      <c r="I103" s="115"/>
      <c r="J103" s="45"/>
    </row>
    <row r="104" spans="1:10" s="1" customFormat="1" ht="33" customHeight="1" thickBot="1" x14ac:dyDescent="0.3">
      <c r="A104" s="111"/>
      <c r="B104" s="76" t="s">
        <v>133</v>
      </c>
      <c r="C104" s="102" t="s">
        <v>134</v>
      </c>
      <c r="D104" s="102">
        <v>500</v>
      </c>
      <c r="E104" s="43">
        <f t="shared" si="2"/>
        <v>7000000</v>
      </c>
      <c r="F104" s="12">
        <v>1000000</v>
      </c>
      <c r="G104" s="12">
        <v>200000</v>
      </c>
      <c r="H104" s="12">
        <v>50000</v>
      </c>
      <c r="I104" s="12"/>
      <c r="J104" s="45"/>
    </row>
    <row r="105" spans="1:10" ht="35.25" thickBot="1" x14ac:dyDescent="0.3">
      <c r="A105" s="68" t="s">
        <v>96</v>
      </c>
      <c r="B105" s="29" t="s">
        <v>97</v>
      </c>
      <c r="C105" s="103" t="s">
        <v>88</v>
      </c>
      <c r="D105" s="98">
        <v>1472</v>
      </c>
      <c r="E105" s="47">
        <f t="shared" si="2"/>
        <v>20608000</v>
      </c>
      <c r="F105" s="77">
        <v>3000000</v>
      </c>
      <c r="G105" s="104">
        <v>1000000</v>
      </c>
      <c r="H105" s="104">
        <v>100000</v>
      </c>
      <c r="I105" s="104"/>
    </row>
    <row r="106" spans="1:10" ht="15.75" thickBot="1" x14ac:dyDescent="0.3">
      <c r="A106" s="32" t="s">
        <v>98</v>
      </c>
      <c r="B106" s="32"/>
      <c r="C106" s="32"/>
      <c r="D106" s="33">
        <f t="shared" ref="D106:H106" si="3">SUM(D49:D105)</f>
        <v>43438</v>
      </c>
      <c r="E106" s="33">
        <f t="shared" si="3"/>
        <v>608132000</v>
      </c>
      <c r="F106" s="33">
        <f t="shared" si="3"/>
        <v>80900000</v>
      </c>
      <c r="G106" s="33">
        <f t="shared" si="3"/>
        <v>18900000</v>
      </c>
      <c r="H106" s="33">
        <f t="shared" si="3"/>
        <v>4170000</v>
      </c>
      <c r="I106" s="33">
        <v>1</v>
      </c>
    </row>
    <row r="107" spans="1:10" ht="6.75" customHeight="1" thickBot="1" x14ac:dyDescent="0.3"/>
    <row r="108" spans="1:10" x14ac:dyDescent="0.25">
      <c r="A108" s="59" t="s">
        <v>112</v>
      </c>
      <c r="B108" s="60">
        <f>+E106</f>
        <v>608132000</v>
      </c>
    </row>
    <row r="109" spans="1:10" x14ac:dyDescent="0.25">
      <c r="A109" s="61" t="s">
        <v>113</v>
      </c>
      <c r="B109" s="62">
        <f>+F106</f>
        <v>80900000</v>
      </c>
      <c r="E109" s="44"/>
    </row>
    <row r="110" spans="1:10" x14ac:dyDescent="0.25">
      <c r="A110" s="61" t="s">
        <v>7</v>
      </c>
      <c r="B110" s="62">
        <f>+H106</f>
        <v>4170000</v>
      </c>
      <c r="E110" s="44"/>
    </row>
    <row r="111" spans="1:10" x14ac:dyDescent="0.25">
      <c r="A111" s="51" t="s">
        <v>132</v>
      </c>
      <c r="B111" s="62">
        <f>+G106</f>
        <v>18900000</v>
      </c>
    </row>
    <row r="112" spans="1:10" x14ac:dyDescent="0.25">
      <c r="A112" s="61" t="s">
        <v>122</v>
      </c>
      <c r="B112" s="62">
        <f>+B108+B109</f>
        <v>689032000</v>
      </c>
    </row>
    <row r="113" spans="1:2" ht="15.75" thickBot="1" x14ac:dyDescent="0.3">
      <c r="A113" s="63" t="s">
        <v>115</v>
      </c>
      <c r="B113" s="64">
        <v>600000</v>
      </c>
    </row>
    <row r="114" spans="1:2" x14ac:dyDescent="0.25">
      <c r="A114" s="51" t="s">
        <v>117</v>
      </c>
      <c r="B114" s="55">
        <v>500000</v>
      </c>
    </row>
    <row r="115" spans="1:2" ht="23.25" customHeight="1" x14ac:dyDescent="0.25">
      <c r="A115" s="61" t="s">
        <v>118</v>
      </c>
      <c r="B115" s="62">
        <v>300000</v>
      </c>
    </row>
    <row r="116" spans="1:2" ht="24.75" customHeight="1" thickBot="1" x14ac:dyDescent="0.3">
      <c r="A116" s="52" t="s">
        <v>119</v>
      </c>
      <c r="B116" s="56">
        <v>500000</v>
      </c>
    </row>
  </sheetData>
  <mergeCells count="47">
    <mergeCell ref="I49:I50"/>
    <mergeCell ref="I52:I57"/>
    <mergeCell ref="I60:I75"/>
    <mergeCell ref="I91:I92"/>
    <mergeCell ref="I93:I101"/>
    <mergeCell ref="I102:I103"/>
    <mergeCell ref="I19:I21"/>
    <mergeCell ref="H19:H21"/>
    <mergeCell ref="A58:A59"/>
    <mergeCell ref="A6:A28"/>
    <mergeCell ref="C19:C28"/>
    <mergeCell ref="F19:F21"/>
    <mergeCell ref="G19:G21"/>
    <mergeCell ref="A49:A50"/>
    <mergeCell ref="C49:C50"/>
    <mergeCell ref="F49:F50"/>
    <mergeCell ref="G49:G50"/>
    <mergeCell ref="H49:H50"/>
    <mergeCell ref="C78:C88"/>
    <mergeCell ref="F78:F89"/>
    <mergeCell ref="G78:G89"/>
    <mergeCell ref="H60:H75"/>
    <mergeCell ref="A52:A57"/>
    <mergeCell ref="C52:C57"/>
    <mergeCell ref="F52:F57"/>
    <mergeCell ref="G52:G57"/>
    <mergeCell ref="H52:H57"/>
    <mergeCell ref="A60:A75"/>
    <mergeCell ref="C60:C74"/>
    <mergeCell ref="F60:F75"/>
    <mergeCell ref="G60:G75"/>
    <mergeCell ref="A102:A104"/>
    <mergeCell ref="C102:C103"/>
    <mergeCell ref="G102:G103"/>
    <mergeCell ref="H102:H103"/>
    <mergeCell ref="H78:H89"/>
    <mergeCell ref="H93:H101"/>
    <mergeCell ref="A91:A92"/>
    <mergeCell ref="C91:C92"/>
    <mergeCell ref="F91:F92"/>
    <mergeCell ref="G91:G92"/>
    <mergeCell ref="H91:H92"/>
    <mergeCell ref="A93:A101"/>
    <mergeCell ref="C93:C101"/>
    <mergeCell ref="F93:F101"/>
    <mergeCell ref="G93:G101"/>
    <mergeCell ref="A78:A88"/>
  </mergeCells>
  <pageMargins left="0.23" right="0.23" top="0.14000000000000001" bottom="0.2" header="0.14000000000000001" footer="0.3"/>
  <pageSetup orientation="portrait" r:id="rId1"/>
  <rowBreaks count="1" manualBreakCount="1">
    <brk id="4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Hoja5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eitu</dc:creator>
  <cp:lastModifiedBy>Julieta</cp:lastModifiedBy>
  <cp:lastPrinted>2016-11-02T13:29:27Z</cp:lastPrinted>
  <dcterms:created xsi:type="dcterms:W3CDTF">2012-08-22T14:18:36Z</dcterms:created>
  <dcterms:modified xsi:type="dcterms:W3CDTF">2016-11-29T15:35:31Z</dcterms:modified>
</cp:coreProperties>
</file>